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0260" windowHeight="12465" firstSheet="1" activeTab="1"/>
  </bookViews>
  <sheets>
    <sheet name="Verwaltung" sheetId="1" state="hidden" r:id="rId1"/>
    <sheet name="100m" sheetId="2" r:id="rId2"/>
    <sheet name="200m" sheetId="3" r:id="rId3"/>
    <sheet name="400m" sheetId="4" r:id="rId4"/>
    <sheet name="800m" sheetId="5" r:id="rId5"/>
    <sheet name="5000m Open" sheetId="6" r:id="rId6"/>
    <sheet name="50m Einbein" sheetId="7" r:id="rId7"/>
    <sheet name="30m Radlauf" sheetId="8" r:id="rId8"/>
    <sheet name="IUF Slalom" sheetId="9" r:id="rId9"/>
    <sheet name="Hochsprung" sheetId="10" r:id="rId10"/>
    <sheet name="Weitsprung" sheetId="11" r:id="rId11"/>
    <sheet name="Staffel 4x100m" sheetId="12" r:id="rId12"/>
  </sheets>
  <definedNames>
    <definedName name="_xlnm._FilterDatabase" localSheetId="0" hidden="1">'Verwaltung'!$A$4:$N$47</definedName>
    <definedName name="Z_8FB1AEFB_454B_45D4_A5F5_05ACCE262D0C_.wvu.FilterData" localSheetId="0" hidden="1">'Verwaltung'!$A$4:$N$47</definedName>
    <definedName name="Z_98A857F8_3C25_48BA_B5B0_4CA5F0CE630B_.wvu.FilterData" localSheetId="0" hidden="1">'Verwaltung'!$A$4:$N$47</definedName>
    <definedName name="Z_CA3F4B43_0BFD_4FA4_8F16_50ED6FC74398_.wvu.FilterData" localSheetId="0" hidden="1">'Verwaltung'!$A$4:$N$47</definedName>
    <definedName name="Z_CA3F4B43_0BFD_4FA4_8F16_50ED6FC74398_.wvu.PrintTitles" localSheetId="0" hidden="1">'Verwaltung'!$2:$4</definedName>
    <definedName name="Z_CF5C838E_6F5C_444B_88A5_21775B5FE424_.wvu.FilterData" localSheetId="0" hidden="1">'Verwaltung'!$A$4:$N$47</definedName>
    <definedName name="Z_CF5C838E_6F5C_444B_88A5_21775B5FE424_.wvu.PrintTitles" localSheetId="0" hidden="1">'Verwaltung'!$2:$4</definedName>
  </definedNames>
  <calcPr fullCalcOnLoad="1"/>
</workbook>
</file>

<file path=xl/comments1.xml><?xml version="1.0" encoding="utf-8"?>
<comments xmlns="http://schemas.openxmlformats.org/spreadsheetml/2006/main">
  <authors>
    <author>bbu</author>
    <author>LU16662</author>
  </authors>
  <commentList>
    <comment ref="A9" authorId="0">
      <text>
        <r>
          <rPr>
            <b/>
            <sz val="8"/>
            <rFont val="Tahoma"/>
            <family val="0"/>
          </rPr>
          <t>grend@liebt-die-frau-seines-chefs.de</t>
        </r>
      </text>
    </comment>
    <comment ref="I11" authorId="1">
      <text>
        <r>
          <rPr>
            <b/>
            <sz val="8"/>
            <rFont val="Tahoma"/>
            <family val="0"/>
          </rPr>
          <t>Gemäss Info vonC. Peier vom 29.6.2010 fahren sie ohne Lizenz</t>
        </r>
      </text>
    </comment>
    <comment ref="I12" authorId="1">
      <text>
        <r>
          <rPr>
            <b/>
            <sz val="8"/>
            <rFont val="Tahoma"/>
            <family val="0"/>
          </rPr>
          <t>Gemäss Info vonC. Peier vom 29.6.2010 fahren sie ohne Lizenz</t>
        </r>
      </text>
    </comment>
  </commentList>
</comments>
</file>

<file path=xl/sharedStrings.xml><?xml version="1.0" encoding="utf-8"?>
<sst xmlns="http://schemas.openxmlformats.org/spreadsheetml/2006/main" count="1228" uniqueCount="204">
  <si>
    <t>Rang</t>
  </si>
  <si>
    <t>Name</t>
  </si>
  <si>
    <t>Vorname</t>
  </si>
  <si>
    <t>Startnummer</t>
  </si>
  <si>
    <t>Total</t>
  </si>
  <si>
    <t>Punktewertung:  Rang1=10 Punkte  Rang2=8 Punkte  Rang3=6Punkte  Rang4=4Punkte  Rang5=3 Punkte  Rang6=2Punkte  Rang7=1Punkt</t>
  </si>
  <si>
    <t>Verein</t>
  </si>
  <si>
    <t>Aarau</t>
  </si>
  <si>
    <t>Olten</t>
  </si>
  <si>
    <t>Zaugg</t>
  </si>
  <si>
    <t>Julia</t>
  </si>
  <si>
    <t>Rickenbach</t>
  </si>
  <si>
    <t>Amsler</t>
  </si>
  <si>
    <t>Selena</t>
  </si>
  <si>
    <t>Rötheli</t>
  </si>
  <si>
    <t>Franca</t>
  </si>
  <si>
    <t>Ramona</t>
  </si>
  <si>
    <t>Brandl</t>
  </si>
  <si>
    <t>Silvan</t>
  </si>
  <si>
    <t>ATB Biberist</t>
  </si>
  <si>
    <t>Hug</t>
  </si>
  <si>
    <t>Gabriel</t>
  </si>
  <si>
    <t>RG Trimbach-Olten</t>
  </si>
  <si>
    <t>Carmen</t>
  </si>
  <si>
    <t>Heer</t>
  </si>
  <si>
    <t>Corinne</t>
  </si>
  <si>
    <t>Schenker</t>
  </si>
  <si>
    <t>Daniela</t>
  </si>
  <si>
    <t>Mirjam</t>
  </si>
  <si>
    <t>Ruf</t>
  </si>
  <si>
    <t>Joëlle</t>
  </si>
  <si>
    <t>Dominique</t>
  </si>
  <si>
    <t>Métry</t>
  </si>
  <si>
    <t>Yves</t>
  </si>
  <si>
    <t>ATB Emmenbrücke</t>
  </si>
  <si>
    <t>Pascal</t>
  </si>
  <si>
    <t>Christian</t>
  </si>
  <si>
    <t>Lukas</t>
  </si>
  <si>
    <t>Henestrosa</t>
  </si>
  <si>
    <t>ATB Huttwil</t>
  </si>
  <si>
    <t>Peier</t>
  </si>
  <si>
    <t>Andreas</t>
  </si>
  <si>
    <t>Stephan</t>
  </si>
  <si>
    <t>Altenstadt/D</t>
  </si>
  <si>
    <t>Schmid</t>
  </si>
  <si>
    <t>Martin</t>
  </si>
  <si>
    <t>EC Gretzenbach</t>
  </si>
  <si>
    <t>Stefan</t>
  </si>
  <si>
    <t>Leder</t>
  </si>
  <si>
    <t>Kurt</t>
  </si>
  <si>
    <t>Ruess</t>
  </si>
  <si>
    <t>Niklaus</t>
  </si>
  <si>
    <t>Franz</t>
  </si>
  <si>
    <t>Leuenberger</t>
  </si>
  <si>
    <t>Marco</t>
  </si>
  <si>
    <t>Gauler</t>
  </si>
  <si>
    <t>Matthias</t>
  </si>
  <si>
    <t>Meier</t>
  </si>
  <si>
    <t>Noemi</t>
  </si>
  <si>
    <t>Dulliken</t>
  </si>
  <si>
    <t>Herren 14 - 30</t>
  </si>
  <si>
    <t>Damen 14 - 30</t>
  </si>
  <si>
    <t>Herren 0 - 13</t>
  </si>
  <si>
    <t>Damen 0 - 13</t>
  </si>
  <si>
    <t>Herren 31 +</t>
  </si>
  <si>
    <t>Damen 31 +</t>
  </si>
  <si>
    <t>Startnr.</t>
  </si>
  <si>
    <t>Rennort:</t>
  </si>
  <si>
    <t>X</t>
  </si>
  <si>
    <t>Ja /Nein</t>
  </si>
  <si>
    <t>Ja</t>
  </si>
  <si>
    <t>Ja/Nein</t>
  </si>
  <si>
    <t>Jahrgang</t>
  </si>
  <si>
    <t>0-13           1997</t>
  </si>
  <si>
    <t>14-30          1996-1980</t>
  </si>
  <si>
    <t>31+            1981</t>
  </si>
  <si>
    <t xml:space="preserve">Lizenz </t>
  </si>
  <si>
    <t>Lizenz/Abo Bezahlt</t>
  </si>
  <si>
    <t>Jahresabo</t>
  </si>
  <si>
    <t>Familienabo</t>
  </si>
  <si>
    <t>Startet</t>
  </si>
  <si>
    <t>Bemerkungen</t>
  </si>
  <si>
    <t>0-13 D</t>
  </si>
  <si>
    <t>31+ H</t>
  </si>
  <si>
    <t>JA</t>
  </si>
  <si>
    <t>Nein</t>
  </si>
  <si>
    <t>14-30 H</t>
  </si>
  <si>
    <t>14-30 D</t>
  </si>
  <si>
    <t>Philippe</t>
  </si>
  <si>
    <t xml:space="preserve">Hürzeler </t>
  </si>
  <si>
    <t>Kober</t>
  </si>
  <si>
    <t>Locher</t>
  </si>
  <si>
    <t>Justine</t>
  </si>
  <si>
    <t>Sabine</t>
  </si>
  <si>
    <t>Jasmin</t>
  </si>
  <si>
    <t>0-13 H</t>
  </si>
  <si>
    <t>Schuhmacher</t>
  </si>
  <si>
    <t>Swen</t>
  </si>
  <si>
    <t>René</t>
  </si>
  <si>
    <t>31+H</t>
  </si>
  <si>
    <t>Bless</t>
  </si>
  <si>
    <t>Sarah</t>
  </si>
  <si>
    <t>0-13D</t>
  </si>
  <si>
    <t>Manuel</t>
  </si>
  <si>
    <t>0-13H</t>
  </si>
  <si>
    <t>ECA Snakes</t>
  </si>
  <si>
    <t>Liniger</t>
  </si>
  <si>
    <t>Mirielle</t>
  </si>
  <si>
    <t>ATB Landschlacht</t>
  </si>
  <si>
    <t>Weiss</t>
  </si>
  <si>
    <t>Isabelle</t>
  </si>
  <si>
    <t>Kramer</t>
  </si>
  <si>
    <t>Nadia</t>
  </si>
  <si>
    <t>Hirt</t>
  </si>
  <si>
    <t>Flurin</t>
  </si>
  <si>
    <t>Schreck</t>
  </si>
  <si>
    <t>Nathalie</t>
  </si>
  <si>
    <t>Selina</t>
  </si>
  <si>
    <t>800m</t>
  </si>
  <si>
    <t>400m</t>
  </si>
  <si>
    <t>200m</t>
  </si>
  <si>
    <t>100m</t>
  </si>
  <si>
    <t>Damen</t>
  </si>
  <si>
    <t>Gretzenb.</t>
  </si>
  <si>
    <t>Herren</t>
  </si>
  <si>
    <t>50m Einbein</t>
  </si>
  <si>
    <t>Hochsprung</t>
  </si>
  <si>
    <t>Weitsprung</t>
  </si>
  <si>
    <t>Rahel</t>
  </si>
  <si>
    <t>Céline</t>
  </si>
  <si>
    <t xml:space="preserve">Nein </t>
  </si>
  <si>
    <t>Kreuzling.</t>
  </si>
  <si>
    <t>EC Bütschwil</t>
  </si>
  <si>
    <t>Jasmine</t>
  </si>
  <si>
    <t>Eicher</t>
  </si>
  <si>
    <t>Obrist</t>
  </si>
  <si>
    <t>Stefanie</t>
  </si>
  <si>
    <t>Lara</t>
  </si>
  <si>
    <t>Baumann</t>
  </si>
  <si>
    <t>Vivienne</t>
  </si>
  <si>
    <t>Larissa</t>
  </si>
  <si>
    <t>Balmer</t>
  </si>
  <si>
    <t>Bär</t>
  </si>
  <si>
    <t>Marvin</t>
  </si>
  <si>
    <t>Berner</t>
  </si>
  <si>
    <t>Sven</t>
  </si>
  <si>
    <t>Tamara</t>
  </si>
  <si>
    <t>Grütter</t>
  </si>
  <si>
    <t>Hürzeler</t>
  </si>
  <si>
    <t>RV Recherswil</t>
  </si>
  <si>
    <t>Fabio</t>
  </si>
  <si>
    <t>Gianformaggio</t>
  </si>
  <si>
    <t>Marcel</t>
  </si>
  <si>
    <t>Einradshop.ch</t>
  </si>
  <si>
    <t>Habermacher</t>
  </si>
  <si>
    <t>Viktoria</t>
  </si>
  <si>
    <t>EC Emmenbrücke</t>
  </si>
  <si>
    <t>Andrea</t>
  </si>
  <si>
    <t>Wisler</t>
  </si>
  <si>
    <t>Natalie</t>
  </si>
  <si>
    <t>Fischer</t>
  </si>
  <si>
    <t>Liroy</t>
  </si>
  <si>
    <t>Haas</t>
  </si>
  <si>
    <t>Marti</t>
  </si>
  <si>
    <t>Christoph</t>
  </si>
  <si>
    <t>König</t>
  </si>
  <si>
    <t>Corina</t>
  </si>
  <si>
    <t>Möhrle</t>
  </si>
  <si>
    <t>Jules</t>
  </si>
  <si>
    <t>Wirz</t>
  </si>
  <si>
    <t>5000m Open</t>
  </si>
  <si>
    <t>Donauer</t>
  </si>
  <si>
    <t>Janine</t>
  </si>
  <si>
    <t>30m Radlauf</t>
  </si>
  <si>
    <t>IUF Slalom</t>
  </si>
  <si>
    <t>Staffel 4x100m</t>
  </si>
  <si>
    <t>4 Rädler</t>
  </si>
  <si>
    <t>Black Hawks II</t>
  </si>
  <si>
    <t>Nonames</t>
  </si>
  <si>
    <t>Die wilden Pferde</t>
  </si>
  <si>
    <t>Schütz</t>
  </si>
  <si>
    <t>Alena</t>
  </si>
  <si>
    <t>SV Tiefenbach</t>
  </si>
  <si>
    <t>Christin</t>
  </si>
  <si>
    <t>Beck</t>
  </si>
  <si>
    <t xml:space="preserve">SV Salamander Kornwestheim </t>
  </si>
  <si>
    <t>Patricia</t>
  </si>
  <si>
    <t>Fürst</t>
  </si>
  <si>
    <t>Valerie</t>
  </si>
  <si>
    <t xml:space="preserve">SV Salam. Kornwesth. </t>
  </si>
  <si>
    <t>Reiner</t>
  </si>
  <si>
    <t>Jens</t>
  </si>
  <si>
    <t>Feurer</t>
  </si>
  <si>
    <t>Philipp</t>
  </si>
  <si>
    <t>Berchtold</t>
  </si>
  <si>
    <t>Jannik</t>
  </si>
  <si>
    <t>Sebastian</t>
  </si>
  <si>
    <t>Carolin</t>
  </si>
  <si>
    <t>Götschi</t>
  </si>
  <si>
    <t xml:space="preserve"> </t>
  </si>
  <si>
    <t>Konwestheim 1</t>
  </si>
  <si>
    <t>EC Emmenbrücke 1</t>
  </si>
  <si>
    <t>Alsalasas</t>
  </si>
  <si>
    <t>EC Emmenbrücke 2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</si>
</sst>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[$-807]dddd\,\ d\.\ mmmm\ yyyy"/>
    <numFmt numFmtId="171" formatCode="dd/mm/yyyy;@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20"/>
      <color indexed="9"/>
      <name val="Arial Black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0"/>
    </font>
    <font>
      <sz val="11"/>
      <color indexed="60"/>
      <name val="Calibri"/>
      <family val="2"/>
    </font>
    <font>
      <sz val="11"/>
      <name val="Arial"/>
      <family val="0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Arial"/>
      <family val="0"/>
    </font>
    <font>
      <b/>
      <sz val="8"/>
      <name val="Tahoma"/>
      <family val="0"/>
    </font>
    <font>
      <sz val="11"/>
      <color indexed="8"/>
      <name val="Arial"/>
      <family val="0"/>
    </font>
    <font>
      <sz val="8"/>
      <name val="Tahoma"/>
      <family val="2"/>
    </font>
    <font>
      <b/>
      <sz val="20"/>
      <color indexed="9"/>
      <name val="Arial"/>
      <family val="0"/>
    </font>
    <font>
      <sz val="10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12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2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1" borderId="12" xfId="0" applyFont="1" applyFill="1" applyBorder="1" applyAlignment="1">
      <alignment horizontal="left"/>
    </xf>
    <xf numFmtId="0" fontId="3" fillId="21" borderId="11" xfId="0" applyFont="1" applyFill="1" applyBorder="1" applyAlignment="1">
      <alignment horizontal="left"/>
    </xf>
    <xf numFmtId="0" fontId="20" fillId="0" borderId="0" xfId="51">
      <alignment/>
      <protection/>
    </xf>
    <xf numFmtId="0" fontId="2" fillId="0" borderId="0" xfId="51" applyFont="1">
      <alignment/>
      <protection/>
    </xf>
    <xf numFmtId="14" fontId="2" fillId="4" borderId="0" xfId="51" applyNumberFormat="1" applyFont="1" applyFill="1">
      <alignment/>
      <protection/>
    </xf>
    <xf numFmtId="0" fontId="2" fillId="4" borderId="0" xfId="51" applyFont="1" applyFill="1">
      <alignment/>
      <protection/>
    </xf>
    <xf numFmtId="0" fontId="4" fillId="24" borderId="10" xfId="51" applyFont="1" applyFill="1" applyBorder="1" applyAlignment="1">
      <alignment horizontal="center"/>
      <protection/>
    </xf>
    <xf numFmtId="0" fontId="20" fillId="0" borderId="0" xfId="51" applyFill="1" applyAlignment="1">
      <alignment horizontal="left" wrapText="1"/>
      <protection/>
    </xf>
    <xf numFmtId="0" fontId="4" fillId="24" borderId="10" xfId="51" applyFont="1" applyFill="1" applyBorder="1" applyAlignment="1">
      <alignment vertical="top" wrapText="1"/>
      <protection/>
    </xf>
    <xf numFmtId="0" fontId="20" fillId="0" borderId="10" xfId="51" applyBorder="1" applyAlignment="1">
      <alignment vertical="top"/>
      <protection/>
    </xf>
    <xf numFmtId="0" fontId="20" fillId="0" borderId="10" xfId="51" applyBorder="1" applyAlignment="1">
      <alignment vertical="top" wrapText="1"/>
      <protection/>
    </xf>
    <xf numFmtId="14" fontId="20" fillId="0" borderId="10" xfId="51" applyNumberFormat="1" applyBorder="1" applyAlignment="1">
      <alignment vertical="top"/>
      <protection/>
    </xf>
    <xf numFmtId="14" fontId="20" fillId="0" borderId="10" xfId="51" applyNumberFormat="1" applyBorder="1" applyAlignment="1">
      <alignment vertical="top" wrapText="1"/>
      <protection/>
    </xf>
    <xf numFmtId="0" fontId="18" fillId="0" borderId="10" xfId="49" applyBorder="1" applyAlignment="1" applyProtection="1">
      <alignment vertical="top" wrapText="1"/>
      <protection/>
    </xf>
    <xf numFmtId="0" fontId="20" fillId="0" borderId="10" xfId="51" applyFont="1" applyBorder="1" applyAlignment="1">
      <alignment vertical="top"/>
      <protection/>
    </xf>
    <xf numFmtId="0" fontId="20" fillId="0" borderId="10" xfId="51" applyFont="1" applyBorder="1" applyAlignment="1">
      <alignment vertical="top" wrapText="1"/>
      <protection/>
    </xf>
    <xf numFmtId="0" fontId="4" fillId="0" borderId="10" xfId="0" applyFont="1" applyBorder="1" applyAlignment="1">
      <alignment textRotation="90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1" fillId="0" borderId="10" xfId="51" applyFont="1" applyBorder="1" applyAlignment="1">
      <alignment vertical="top"/>
      <protection/>
    </xf>
    <xf numFmtId="0" fontId="31" fillId="0" borderId="10" xfId="51" applyFont="1" applyBorder="1" applyAlignment="1">
      <alignment vertical="top" wrapText="1"/>
      <protection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textRotation="90"/>
    </xf>
    <xf numFmtId="0" fontId="3" fillId="21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29" fillId="21" borderId="0" xfId="5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Verzeichniss" xfId="49"/>
    <cellStyle name="Neutral" xfId="50"/>
    <cellStyle name="Normal_Verzeichniss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247650</xdr:colOff>
      <xdr:row>25</xdr:row>
      <xdr:rowOff>152400</xdr:rowOff>
    </xdr:to>
    <xdr:sp>
      <xdr:nvSpPr>
        <xdr:cNvPr id="1" name="Oval 27"/>
        <xdr:cNvSpPr>
          <a:spLocks/>
        </xdr:cNvSpPr>
      </xdr:nvSpPr>
      <xdr:spPr>
        <a:xfrm>
          <a:off x="9525" y="876300"/>
          <a:ext cx="238125" cy="566737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4</xdr:col>
      <xdr:colOff>457200</xdr:colOff>
      <xdr:row>26</xdr:row>
      <xdr:rowOff>342900</xdr:rowOff>
    </xdr:to>
    <xdr:pic>
      <xdr:nvPicPr>
        <xdr:cNvPr id="2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29400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26</xdr:row>
      <xdr:rowOff>0</xdr:rowOff>
    </xdr:from>
    <xdr:to>
      <xdr:col>10</xdr:col>
      <xdr:colOff>228600</xdr:colOff>
      <xdr:row>26</xdr:row>
      <xdr:rowOff>342900</xdr:rowOff>
    </xdr:to>
    <xdr:pic>
      <xdr:nvPicPr>
        <xdr:cNvPr id="3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629400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26</xdr:row>
      <xdr:rowOff>0</xdr:rowOff>
    </xdr:from>
    <xdr:to>
      <xdr:col>18</xdr:col>
      <xdr:colOff>0</xdr:colOff>
      <xdr:row>26</xdr:row>
      <xdr:rowOff>333375</xdr:rowOff>
    </xdr:to>
    <xdr:pic>
      <xdr:nvPicPr>
        <xdr:cNvPr id="4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6629400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238125</xdr:colOff>
      <xdr:row>54</xdr:row>
      <xdr:rowOff>152400</xdr:rowOff>
    </xdr:to>
    <xdr:sp>
      <xdr:nvSpPr>
        <xdr:cNvPr id="5" name="Oval 38"/>
        <xdr:cNvSpPr>
          <a:spLocks/>
        </xdr:cNvSpPr>
      </xdr:nvSpPr>
      <xdr:spPr>
        <a:xfrm>
          <a:off x="0" y="7010400"/>
          <a:ext cx="238125" cy="6553200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1057275</xdr:colOff>
      <xdr:row>0</xdr:row>
      <xdr:rowOff>28575</xdr:rowOff>
    </xdr:from>
    <xdr:to>
      <xdr:col>10</xdr:col>
      <xdr:colOff>257175</xdr:colOff>
      <xdr:row>1</xdr:row>
      <xdr:rowOff>0</xdr:rowOff>
    </xdr:to>
    <xdr:sp>
      <xdr:nvSpPr>
        <xdr:cNvPr id="6" name="Rectangle 45"/>
        <xdr:cNvSpPr>
          <a:spLocks/>
        </xdr:cNvSpPr>
      </xdr:nvSpPr>
      <xdr:spPr>
        <a:xfrm>
          <a:off x="2809875" y="28575"/>
          <a:ext cx="3810000" cy="695325"/>
        </a:xfrm>
        <a:prstGeom prst="rect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Qualifikation 2011
100 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11</xdr:col>
      <xdr:colOff>209550</xdr:colOff>
      <xdr:row>0</xdr:row>
      <xdr:rowOff>28575</xdr:rowOff>
    </xdr:from>
    <xdr:to>
      <xdr:col>18</xdr:col>
      <xdr:colOff>0</xdr:colOff>
      <xdr:row>0</xdr:row>
      <xdr:rowOff>571500</xdr:rowOff>
    </xdr:to>
    <xdr:pic>
      <xdr:nvPicPr>
        <xdr:cNvPr id="7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28575"/>
          <a:ext cx="24479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3</xdr:col>
      <xdr:colOff>704850</xdr:colOff>
      <xdr:row>0</xdr:row>
      <xdr:rowOff>571500</xdr:rowOff>
    </xdr:to>
    <xdr:pic>
      <xdr:nvPicPr>
        <xdr:cNvPr id="8" name="Picture 140" descr="Logo KC Einra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8575"/>
          <a:ext cx="2447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55</xdr:row>
      <xdr:rowOff>0</xdr:rowOff>
    </xdr:from>
    <xdr:to>
      <xdr:col>4</xdr:col>
      <xdr:colOff>457200</xdr:colOff>
      <xdr:row>55</xdr:row>
      <xdr:rowOff>342900</xdr:rowOff>
    </xdr:to>
    <xdr:pic>
      <xdr:nvPicPr>
        <xdr:cNvPr id="9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649325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55</xdr:row>
      <xdr:rowOff>0</xdr:rowOff>
    </xdr:from>
    <xdr:to>
      <xdr:col>10</xdr:col>
      <xdr:colOff>228600</xdr:colOff>
      <xdr:row>55</xdr:row>
      <xdr:rowOff>342900</xdr:rowOff>
    </xdr:to>
    <xdr:pic>
      <xdr:nvPicPr>
        <xdr:cNvPr id="10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3649325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55</xdr:row>
      <xdr:rowOff>0</xdr:rowOff>
    </xdr:from>
    <xdr:to>
      <xdr:col>18</xdr:col>
      <xdr:colOff>0</xdr:colOff>
      <xdr:row>55</xdr:row>
      <xdr:rowOff>333375</xdr:rowOff>
    </xdr:to>
    <xdr:pic>
      <xdr:nvPicPr>
        <xdr:cNvPr id="11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3649325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238125</xdr:colOff>
      <xdr:row>83</xdr:row>
      <xdr:rowOff>180975</xdr:rowOff>
    </xdr:to>
    <xdr:sp>
      <xdr:nvSpPr>
        <xdr:cNvPr id="12" name="Oval 38"/>
        <xdr:cNvSpPr>
          <a:spLocks/>
        </xdr:cNvSpPr>
      </xdr:nvSpPr>
      <xdr:spPr>
        <a:xfrm>
          <a:off x="0" y="14030325"/>
          <a:ext cx="238125" cy="646747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84</xdr:row>
      <xdr:rowOff>0</xdr:rowOff>
    </xdr:from>
    <xdr:to>
      <xdr:col>4</xdr:col>
      <xdr:colOff>457200</xdr:colOff>
      <xdr:row>84</xdr:row>
      <xdr:rowOff>342900</xdr:rowOff>
    </xdr:to>
    <xdr:pic>
      <xdr:nvPicPr>
        <xdr:cNvPr id="13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554950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84</xdr:row>
      <xdr:rowOff>0</xdr:rowOff>
    </xdr:from>
    <xdr:to>
      <xdr:col>10</xdr:col>
      <xdr:colOff>228600</xdr:colOff>
      <xdr:row>84</xdr:row>
      <xdr:rowOff>342900</xdr:rowOff>
    </xdr:to>
    <xdr:pic>
      <xdr:nvPicPr>
        <xdr:cNvPr id="14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0554950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84</xdr:row>
      <xdr:rowOff>0</xdr:rowOff>
    </xdr:from>
    <xdr:to>
      <xdr:col>18</xdr:col>
      <xdr:colOff>0</xdr:colOff>
      <xdr:row>84</xdr:row>
      <xdr:rowOff>333375</xdr:rowOff>
    </xdr:to>
    <xdr:pic>
      <xdr:nvPicPr>
        <xdr:cNvPr id="15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0554950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247650</xdr:colOff>
      <xdr:row>25</xdr:row>
      <xdr:rowOff>152400</xdr:rowOff>
    </xdr:to>
    <xdr:sp>
      <xdr:nvSpPr>
        <xdr:cNvPr id="1" name="Oval 27"/>
        <xdr:cNvSpPr>
          <a:spLocks/>
        </xdr:cNvSpPr>
      </xdr:nvSpPr>
      <xdr:spPr>
        <a:xfrm>
          <a:off x="9525" y="876300"/>
          <a:ext cx="238125" cy="566737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4</xdr:col>
      <xdr:colOff>457200</xdr:colOff>
      <xdr:row>26</xdr:row>
      <xdr:rowOff>342900</xdr:rowOff>
    </xdr:to>
    <xdr:pic>
      <xdr:nvPicPr>
        <xdr:cNvPr id="2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29400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26</xdr:row>
      <xdr:rowOff>0</xdr:rowOff>
    </xdr:from>
    <xdr:to>
      <xdr:col>10</xdr:col>
      <xdr:colOff>228600</xdr:colOff>
      <xdr:row>26</xdr:row>
      <xdr:rowOff>342900</xdr:rowOff>
    </xdr:to>
    <xdr:pic>
      <xdr:nvPicPr>
        <xdr:cNvPr id="3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629400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26</xdr:row>
      <xdr:rowOff>0</xdr:rowOff>
    </xdr:from>
    <xdr:to>
      <xdr:col>18</xdr:col>
      <xdr:colOff>0</xdr:colOff>
      <xdr:row>26</xdr:row>
      <xdr:rowOff>333375</xdr:rowOff>
    </xdr:to>
    <xdr:pic>
      <xdr:nvPicPr>
        <xdr:cNvPr id="4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6629400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1057275</xdr:colOff>
      <xdr:row>0</xdr:row>
      <xdr:rowOff>28575</xdr:rowOff>
    </xdr:from>
    <xdr:to>
      <xdr:col>10</xdr:col>
      <xdr:colOff>257175</xdr:colOff>
      <xdr:row>1</xdr:row>
      <xdr:rowOff>0</xdr:rowOff>
    </xdr:to>
    <xdr:sp>
      <xdr:nvSpPr>
        <xdr:cNvPr id="5" name="Rectangle 45"/>
        <xdr:cNvSpPr>
          <a:spLocks/>
        </xdr:cNvSpPr>
      </xdr:nvSpPr>
      <xdr:spPr>
        <a:xfrm>
          <a:off x="2809875" y="28575"/>
          <a:ext cx="3810000" cy="695325"/>
        </a:xfrm>
        <a:prstGeom prst="rect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Qualifikation 2011
Weitsprung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11</xdr:col>
      <xdr:colOff>209550</xdr:colOff>
      <xdr:row>0</xdr:row>
      <xdr:rowOff>28575</xdr:rowOff>
    </xdr:from>
    <xdr:to>
      <xdr:col>18</xdr:col>
      <xdr:colOff>0</xdr:colOff>
      <xdr:row>0</xdr:row>
      <xdr:rowOff>571500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28575"/>
          <a:ext cx="24479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3</xdr:col>
      <xdr:colOff>704850</xdr:colOff>
      <xdr:row>0</xdr:row>
      <xdr:rowOff>571500</xdr:rowOff>
    </xdr:to>
    <xdr:pic>
      <xdr:nvPicPr>
        <xdr:cNvPr id="7" name="Picture 7" descr="Logo KC Einra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8575"/>
          <a:ext cx="2447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247650</xdr:colOff>
      <xdr:row>28</xdr:row>
      <xdr:rowOff>152400</xdr:rowOff>
    </xdr:to>
    <xdr:sp>
      <xdr:nvSpPr>
        <xdr:cNvPr id="1" name="Oval 27"/>
        <xdr:cNvSpPr>
          <a:spLocks/>
        </xdr:cNvSpPr>
      </xdr:nvSpPr>
      <xdr:spPr>
        <a:xfrm>
          <a:off x="9525" y="876300"/>
          <a:ext cx="238125" cy="562927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4</xdr:col>
      <xdr:colOff>457200</xdr:colOff>
      <xdr:row>29</xdr:row>
      <xdr:rowOff>342900</xdr:rowOff>
    </xdr:to>
    <xdr:pic>
      <xdr:nvPicPr>
        <xdr:cNvPr id="2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91300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29</xdr:row>
      <xdr:rowOff>0</xdr:rowOff>
    </xdr:from>
    <xdr:to>
      <xdr:col>10</xdr:col>
      <xdr:colOff>228600</xdr:colOff>
      <xdr:row>29</xdr:row>
      <xdr:rowOff>342900</xdr:rowOff>
    </xdr:to>
    <xdr:pic>
      <xdr:nvPicPr>
        <xdr:cNvPr id="3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591300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29</xdr:row>
      <xdr:rowOff>0</xdr:rowOff>
    </xdr:from>
    <xdr:to>
      <xdr:col>18</xdr:col>
      <xdr:colOff>0</xdr:colOff>
      <xdr:row>29</xdr:row>
      <xdr:rowOff>333375</xdr:rowOff>
    </xdr:to>
    <xdr:pic>
      <xdr:nvPicPr>
        <xdr:cNvPr id="4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6591300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1057275</xdr:colOff>
      <xdr:row>0</xdr:row>
      <xdr:rowOff>28575</xdr:rowOff>
    </xdr:from>
    <xdr:to>
      <xdr:col>10</xdr:col>
      <xdr:colOff>257175</xdr:colOff>
      <xdr:row>1</xdr:row>
      <xdr:rowOff>0</xdr:rowOff>
    </xdr:to>
    <xdr:sp>
      <xdr:nvSpPr>
        <xdr:cNvPr id="5" name="Rectangle 45"/>
        <xdr:cNvSpPr>
          <a:spLocks/>
        </xdr:cNvSpPr>
      </xdr:nvSpPr>
      <xdr:spPr>
        <a:xfrm>
          <a:off x="2809875" y="28575"/>
          <a:ext cx="3810000" cy="695325"/>
        </a:xfrm>
        <a:prstGeom prst="rect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Qualifikation 2011
Staffel 4x100m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11</xdr:col>
      <xdr:colOff>209550</xdr:colOff>
      <xdr:row>0</xdr:row>
      <xdr:rowOff>28575</xdr:rowOff>
    </xdr:from>
    <xdr:to>
      <xdr:col>18</xdr:col>
      <xdr:colOff>0</xdr:colOff>
      <xdr:row>0</xdr:row>
      <xdr:rowOff>571500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28575"/>
          <a:ext cx="24479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3</xdr:col>
      <xdr:colOff>704850</xdr:colOff>
      <xdr:row>0</xdr:row>
      <xdr:rowOff>571500</xdr:rowOff>
    </xdr:to>
    <xdr:pic>
      <xdr:nvPicPr>
        <xdr:cNvPr id="7" name="Picture 7" descr="Logo KC Einra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8575"/>
          <a:ext cx="2447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12</xdr:row>
      <xdr:rowOff>57150</xdr:rowOff>
    </xdr:from>
    <xdr:to>
      <xdr:col>14</xdr:col>
      <xdr:colOff>171450</xdr:colOff>
      <xdr:row>27</xdr:row>
      <xdr:rowOff>28575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1150" y="3486150"/>
          <a:ext cx="6362700" cy="2828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247650</xdr:colOff>
      <xdr:row>25</xdr:row>
      <xdr:rowOff>152400</xdr:rowOff>
    </xdr:to>
    <xdr:sp>
      <xdr:nvSpPr>
        <xdr:cNvPr id="1" name="Oval 27"/>
        <xdr:cNvSpPr>
          <a:spLocks/>
        </xdr:cNvSpPr>
      </xdr:nvSpPr>
      <xdr:spPr>
        <a:xfrm>
          <a:off x="9525" y="876300"/>
          <a:ext cx="238125" cy="566737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4</xdr:col>
      <xdr:colOff>457200</xdr:colOff>
      <xdr:row>26</xdr:row>
      <xdr:rowOff>342900</xdr:rowOff>
    </xdr:to>
    <xdr:pic>
      <xdr:nvPicPr>
        <xdr:cNvPr id="2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29400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26</xdr:row>
      <xdr:rowOff>0</xdr:rowOff>
    </xdr:from>
    <xdr:to>
      <xdr:col>10</xdr:col>
      <xdr:colOff>228600</xdr:colOff>
      <xdr:row>26</xdr:row>
      <xdr:rowOff>342900</xdr:rowOff>
    </xdr:to>
    <xdr:pic>
      <xdr:nvPicPr>
        <xdr:cNvPr id="3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629400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26</xdr:row>
      <xdr:rowOff>0</xdr:rowOff>
    </xdr:from>
    <xdr:to>
      <xdr:col>18</xdr:col>
      <xdr:colOff>0</xdr:colOff>
      <xdr:row>26</xdr:row>
      <xdr:rowOff>333375</xdr:rowOff>
    </xdr:to>
    <xdr:pic>
      <xdr:nvPicPr>
        <xdr:cNvPr id="4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6629400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238125</xdr:colOff>
      <xdr:row>54</xdr:row>
      <xdr:rowOff>152400</xdr:rowOff>
    </xdr:to>
    <xdr:sp>
      <xdr:nvSpPr>
        <xdr:cNvPr id="5" name="Oval 38"/>
        <xdr:cNvSpPr>
          <a:spLocks/>
        </xdr:cNvSpPr>
      </xdr:nvSpPr>
      <xdr:spPr>
        <a:xfrm>
          <a:off x="0" y="7010400"/>
          <a:ext cx="238125" cy="656272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1057275</xdr:colOff>
      <xdr:row>0</xdr:row>
      <xdr:rowOff>28575</xdr:rowOff>
    </xdr:from>
    <xdr:to>
      <xdr:col>10</xdr:col>
      <xdr:colOff>257175</xdr:colOff>
      <xdr:row>1</xdr:row>
      <xdr:rowOff>0</xdr:rowOff>
    </xdr:to>
    <xdr:sp>
      <xdr:nvSpPr>
        <xdr:cNvPr id="6" name="Rectangle 45"/>
        <xdr:cNvSpPr>
          <a:spLocks/>
        </xdr:cNvSpPr>
      </xdr:nvSpPr>
      <xdr:spPr>
        <a:xfrm>
          <a:off x="2809875" y="28575"/>
          <a:ext cx="3810000" cy="695325"/>
        </a:xfrm>
        <a:prstGeom prst="rect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Qualifikation 2011
200 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11</xdr:col>
      <xdr:colOff>209550</xdr:colOff>
      <xdr:row>0</xdr:row>
      <xdr:rowOff>28575</xdr:rowOff>
    </xdr:from>
    <xdr:to>
      <xdr:col>18</xdr:col>
      <xdr:colOff>0</xdr:colOff>
      <xdr:row>0</xdr:row>
      <xdr:rowOff>571500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28575"/>
          <a:ext cx="24479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3</xdr:col>
      <xdr:colOff>704850</xdr:colOff>
      <xdr:row>0</xdr:row>
      <xdr:rowOff>571500</xdr:rowOff>
    </xdr:to>
    <xdr:pic>
      <xdr:nvPicPr>
        <xdr:cNvPr id="8" name="Picture 9" descr="Logo KC Einra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8575"/>
          <a:ext cx="2447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55</xdr:row>
      <xdr:rowOff>0</xdr:rowOff>
    </xdr:from>
    <xdr:to>
      <xdr:col>4</xdr:col>
      <xdr:colOff>457200</xdr:colOff>
      <xdr:row>55</xdr:row>
      <xdr:rowOff>342900</xdr:rowOff>
    </xdr:to>
    <xdr:pic>
      <xdr:nvPicPr>
        <xdr:cNvPr id="9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658850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55</xdr:row>
      <xdr:rowOff>0</xdr:rowOff>
    </xdr:from>
    <xdr:to>
      <xdr:col>10</xdr:col>
      <xdr:colOff>228600</xdr:colOff>
      <xdr:row>55</xdr:row>
      <xdr:rowOff>342900</xdr:rowOff>
    </xdr:to>
    <xdr:pic>
      <xdr:nvPicPr>
        <xdr:cNvPr id="10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3658850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55</xdr:row>
      <xdr:rowOff>0</xdr:rowOff>
    </xdr:from>
    <xdr:to>
      <xdr:col>18</xdr:col>
      <xdr:colOff>0</xdr:colOff>
      <xdr:row>55</xdr:row>
      <xdr:rowOff>333375</xdr:rowOff>
    </xdr:to>
    <xdr:pic>
      <xdr:nvPicPr>
        <xdr:cNvPr id="11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3658850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238125</xdr:colOff>
      <xdr:row>83</xdr:row>
      <xdr:rowOff>180975</xdr:rowOff>
    </xdr:to>
    <xdr:sp>
      <xdr:nvSpPr>
        <xdr:cNvPr id="12" name="Oval 38"/>
        <xdr:cNvSpPr>
          <a:spLocks/>
        </xdr:cNvSpPr>
      </xdr:nvSpPr>
      <xdr:spPr>
        <a:xfrm>
          <a:off x="0" y="14039850"/>
          <a:ext cx="238125" cy="646747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84</xdr:row>
      <xdr:rowOff>0</xdr:rowOff>
    </xdr:from>
    <xdr:to>
      <xdr:col>4</xdr:col>
      <xdr:colOff>457200</xdr:colOff>
      <xdr:row>84</xdr:row>
      <xdr:rowOff>342900</xdr:rowOff>
    </xdr:to>
    <xdr:pic>
      <xdr:nvPicPr>
        <xdr:cNvPr id="13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564475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84</xdr:row>
      <xdr:rowOff>0</xdr:rowOff>
    </xdr:from>
    <xdr:to>
      <xdr:col>10</xdr:col>
      <xdr:colOff>228600</xdr:colOff>
      <xdr:row>84</xdr:row>
      <xdr:rowOff>342900</xdr:rowOff>
    </xdr:to>
    <xdr:pic>
      <xdr:nvPicPr>
        <xdr:cNvPr id="14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0564475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84</xdr:row>
      <xdr:rowOff>0</xdr:rowOff>
    </xdr:from>
    <xdr:to>
      <xdr:col>18</xdr:col>
      <xdr:colOff>0</xdr:colOff>
      <xdr:row>84</xdr:row>
      <xdr:rowOff>333375</xdr:rowOff>
    </xdr:to>
    <xdr:pic>
      <xdr:nvPicPr>
        <xdr:cNvPr id="15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0564475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247650</xdr:colOff>
      <xdr:row>27</xdr:row>
      <xdr:rowOff>152400</xdr:rowOff>
    </xdr:to>
    <xdr:sp>
      <xdr:nvSpPr>
        <xdr:cNvPr id="1" name="Oval 27"/>
        <xdr:cNvSpPr>
          <a:spLocks/>
        </xdr:cNvSpPr>
      </xdr:nvSpPr>
      <xdr:spPr>
        <a:xfrm>
          <a:off x="9525" y="876300"/>
          <a:ext cx="238125" cy="568642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4</xdr:col>
      <xdr:colOff>457200</xdr:colOff>
      <xdr:row>28</xdr:row>
      <xdr:rowOff>342900</xdr:rowOff>
    </xdr:to>
    <xdr:pic>
      <xdr:nvPicPr>
        <xdr:cNvPr id="2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48450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28</xdr:row>
      <xdr:rowOff>0</xdr:rowOff>
    </xdr:from>
    <xdr:to>
      <xdr:col>10</xdr:col>
      <xdr:colOff>228600</xdr:colOff>
      <xdr:row>28</xdr:row>
      <xdr:rowOff>342900</xdr:rowOff>
    </xdr:to>
    <xdr:pic>
      <xdr:nvPicPr>
        <xdr:cNvPr id="3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648450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28</xdr:row>
      <xdr:rowOff>0</xdr:rowOff>
    </xdr:from>
    <xdr:to>
      <xdr:col>18</xdr:col>
      <xdr:colOff>0</xdr:colOff>
      <xdr:row>28</xdr:row>
      <xdr:rowOff>333375</xdr:rowOff>
    </xdr:to>
    <xdr:pic>
      <xdr:nvPicPr>
        <xdr:cNvPr id="4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6648450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238125</xdr:colOff>
      <xdr:row>55</xdr:row>
      <xdr:rowOff>152400</xdr:rowOff>
    </xdr:to>
    <xdr:sp>
      <xdr:nvSpPr>
        <xdr:cNvPr id="5" name="Oval 38"/>
        <xdr:cNvSpPr>
          <a:spLocks/>
        </xdr:cNvSpPr>
      </xdr:nvSpPr>
      <xdr:spPr>
        <a:xfrm>
          <a:off x="0" y="7029450"/>
          <a:ext cx="238125" cy="637222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1057275</xdr:colOff>
      <xdr:row>0</xdr:row>
      <xdr:rowOff>28575</xdr:rowOff>
    </xdr:from>
    <xdr:to>
      <xdr:col>10</xdr:col>
      <xdr:colOff>257175</xdr:colOff>
      <xdr:row>1</xdr:row>
      <xdr:rowOff>0</xdr:rowOff>
    </xdr:to>
    <xdr:sp>
      <xdr:nvSpPr>
        <xdr:cNvPr id="6" name="Rectangle 45"/>
        <xdr:cNvSpPr>
          <a:spLocks/>
        </xdr:cNvSpPr>
      </xdr:nvSpPr>
      <xdr:spPr>
        <a:xfrm>
          <a:off x="2809875" y="28575"/>
          <a:ext cx="3810000" cy="695325"/>
        </a:xfrm>
        <a:prstGeom prst="rect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Qualifikation 2011
400 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11</xdr:col>
      <xdr:colOff>209550</xdr:colOff>
      <xdr:row>0</xdr:row>
      <xdr:rowOff>28575</xdr:rowOff>
    </xdr:from>
    <xdr:to>
      <xdr:col>18</xdr:col>
      <xdr:colOff>0</xdr:colOff>
      <xdr:row>0</xdr:row>
      <xdr:rowOff>571500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28575"/>
          <a:ext cx="24479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3</xdr:col>
      <xdr:colOff>704850</xdr:colOff>
      <xdr:row>0</xdr:row>
      <xdr:rowOff>571500</xdr:rowOff>
    </xdr:to>
    <xdr:pic>
      <xdr:nvPicPr>
        <xdr:cNvPr id="8" name="Picture 8" descr="Logo KC Einra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8575"/>
          <a:ext cx="2447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56</xdr:row>
      <xdr:rowOff>0</xdr:rowOff>
    </xdr:from>
    <xdr:to>
      <xdr:col>4</xdr:col>
      <xdr:colOff>457200</xdr:colOff>
      <xdr:row>56</xdr:row>
      <xdr:rowOff>342900</xdr:rowOff>
    </xdr:to>
    <xdr:pic>
      <xdr:nvPicPr>
        <xdr:cNvPr id="9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487400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56</xdr:row>
      <xdr:rowOff>0</xdr:rowOff>
    </xdr:from>
    <xdr:to>
      <xdr:col>10</xdr:col>
      <xdr:colOff>228600</xdr:colOff>
      <xdr:row>56</xdr:row>
      <xdr:rowOff>342900</xdr:rowOff>
    </xdr:to>
    <xdr:pic>
      <xdr:nvPicPr>
        <xdr:cNvPr id="10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3487400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56</xdr:row>
      <xdr:rowOff>0</xdr:rowOff>
    </xdr:from>
    <xdr:to>
      <xdr:col>18</xdr:col>
      <xdr:colOff>0</xdr:colOff>
      <xdr:row>56</xdr:row>
      <xdr:rowOff>333375</xdr:rowOff>
    </xdr:to>
    <xdr:pic>
      <xdr:nvPicPr>
        <xdr:cNvPr id="11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3487400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238125</xdr:colOff>
      <xdr:row>84</xdr:row>
      <xdr:rowOff>180975</xdr:rowOff>
    </xdr:to>
    <xdr:sp>
      <xdr:nvSpPr>
        <xdr:cNvPr id="12" name="Oval 38"/>
        <xdr:cNvSpPr>
          <a:spLocks/>
        </xdr:cNvSpPr>
      </xdr:nvSpPr>
      <xdr:spPr>
        <a:xfrm>
          <a:off x="0" y="13868400"/>
          <a:ext cx="238125" cy="646747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85</xdr:row>
      <xdr:rowOff>0</xdr:rowOff>
    </xdr:from>
    <xdr:to>
      <xdr:col>4</xdr:col>
      <xdr:colOff>457200</xdr:colOff>
      <xdr:row>85</xdr:row>
      <xdr:rowOff>342900</xdr:rowOff>
    </xdr:to>
    <xdr:pic>
      <xdr:nvPicPr>
        <xdr:cNvPr id="13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393025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85</xdr:row>
      <xdr:rowOff>0</xdr:rowOff>
    </xdr:from>
    <xdr:to>
      <xdr:col>10</xdr:col>
      <xdr:colOff>228600</xdr:colOff>
      <xdr:row>85</xdr:row>
      <xdr:rowOff>342900</xdr:rowOff>
    </xdr:to>
    <xdr:pic>
      <xdr:nvPicPr>
        <xdr:cNvPr id="14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0393025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85</xdr:row>
      <xdr:rowOff>0</xdr:rowOff>
    </xdr:from>
    <xdr:to>
      <xdr:col>18</xdr:col>
      <xdr:colOff>0</xdr:colOff>
      <xdr:row>85</xdr:row>
      <xdr:rowOff>333375</xdr:rowOff>
    </xdr:to>
    <xdr:pic>
      <xdr:nvPicPr>
        <xdr:cNvPr id="15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0393025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247650</xdr:colOff>
      <xdr:row>25</xdr:row>
      <xdr:rowOff>152400</xdr:rowOff>
    </xdr:to>
    <xdr:sp>
      <xdr:nvSpPr>
        <xdr:cNvPr id="1" name="Oval 27"/>
        <xdr:cNvSpPr>
          <a:spLocks/>
        </xdr:cNvSpPr>
      </xdr:nvSpPr>
      <xdr:spPr>
        <a:xfrm>
          <a:off x="9525" y="876300"/>
          <a:ext cx="238125" cy="566737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4</xdr:col>
      <xdr:colOff>457200</xdr:colOff>
      <xdr:row>26</xdr:row>
      <xdr:rowOff>342900</xdr:rowOff>
    </xdr:to>
    <xdr:pic>
      <xdr:nvPicPr>
        <xdr:cNvPr id="2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29400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26</xdr:row>
      <xdr:rowOff>0</xdr:rowOff>
    </xdr:from>
    <xdr:to>
      <xdr:col>10</xdr:col>
      <xdr:colOff>228600</xdr:colOff>
      <xdr:row>26</xdr:row>
      <xdr:rowOff>342900</xdr:rowOff>
    </xdr:to>
    <xdr:pic>
      <xdr:nvPicPr>
        <xdr:cNvPr id="3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629400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26</xdr:row>
      <xdr:rowOff>0</xdr:rowOff>
    </xdr:from>
    <xdr:to>
      <xdr:col>18</xdr:col>
      <xdr:colOff>0</xdr:colOff>
      <xdr:row>26</xdr:row>
      <xdr:rowOff>333375</xdr:rowOff>
    </xdr:to>
    <xdr:pic>
      <xdr:nvPicPr>
        <xdr:cNvPr id="4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6629400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238125</xdr:colOff>
      <xdr:row>54</xdr:row>
      <xdr:rowOff>152400</xdr:rowOff>
    </xdr:to>
    <xdr:sp>
      <xdr:nvSpPr>
        <xdr:cNvPr id="5" name="Oval 38"/>
        <xdr:cNvSpPr>
          <a:spLocks/>
        </xdr:cNvSpPr>
      </xdr:nvSpPr>
      <xdr:spPr>
        <a:xfrm>
          <a:off x="0" y="7010400"/>
          <a:ext cx="238125" cy="658177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1057275</xdr:colOff>
      <xdr:row>0</xdr:row>
      <xdr:rowOff>28575</xdr:rowOff>
    </xdr:from>
    <xdr:to>
      <xdr:col>10</xdr:col>
      <xdr:colOff>257175</xdr:colOff>
      <xdr:row>1</xdr:row>
      <xdr:rowOff>0</xdr:rowOff>
    </xdr:to>
    <xdr:sp>
      <xdr:nvSpPr>
        <xdr:cNvPr id="6" name="Rectangle 45"/>
        <xdr:cNvSpPr>
          <a:spLocks/>
        </xdr:cNvSpPr>
      </xdr:nvSpPr>
      <xdr:spPr>
        <a:xfrm>
          <a:off x="2809875" y="28575"/>
          <a:ext cx="3810000" cy="695325"/>
        </a:xfrm>
        <a:prstGeom prst="rect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Qualifikation 2011
800 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11</xdr:col>
      <xdr:colOff>209550</xdr:colOff>
      <xdr:row>0</xdr:row>
      <xdr:rowOff>28575</xdr:rowOff>
    </xdr:from>
    <xdr:to>
      <xdr:col>18</xdr:col>
      <xdr:colOff>0</xdr:colOff>
      <xdr:row>0</xdr:row>
      <xdr:rowOff>571500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28575"/>
          <a:ext cx="24479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3</xdr:col>
      <xdr:colOff>704850</xdr:colOff>
      <xdr:row>0</xdr:row>
      <xdr:rowOff>571500</xdr:rowOff>
    </xdr:to>
    <xdr:pic>
      <xdr:nvPicPr>
        <xdr:cNvPr id="8" name="Picture 8" descr="Logo KC Einra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8575"/>
          <a:ext cx="2447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55</xdr:row>
      <xdr:rowOff>0</xdr:rowOff>
    </xdr:from>
    <xdr:to>
      <xdr:col>4</xdr:col>
      <xdr:colOff>457200</xdr:colOff>
      <xdr:row>55</xdr:row>
      <xdr:rowOff>342900</xdr:rowOff>
    </xdr:to>
    <xdr:pic>
      <xdr:nvPicPr>
        <xdr:cNvPr id="9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677900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55</xdr:row>
      <xdr:rowOff>0</xdr:rowOff>
    </xdr:from>
    <xdr:to>
      <xdr:col>10</xdr:col>
      <xdr:colOff>228600</xdr:colOff>
      <xdr:row>55</xdr:row>
      <xdr:rowOff>342900</xdr:rowOff>
    </xdr:to>
    <xdr:pic>
      <xdr:nvPicPr>
        <xdr:cNvPr id="10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3677900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55</xdr:row>
      <xdr:rowOff>0</xdr:rowOff>
    </xdr:from>
    <xdr:to>
      <xdr:col>18</xdr:col>
      <xdr:colOff>0</xdr:colOff>
      <xdr:row>55</xdr:row>
      <xdr:rowOff>333375</xdr:rowOff>
    </xdr:to>
    <xdr:pic>
      <xdr:nvPicPr>
        <xdr:cNvPr id="11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3677900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238125</xdr:colOff>
      <xdr:row>83</xdr:row>
      <xdr:rowOff>180975</xdr:rowOff>
    </xdr:to>
    <xdr:sp>
      <xdr:nvSpPr>
        <xdr:cNvPr id="12" name="Oval 38"/>
        <xdr:cNvSpPr>
          <a:spLocks/>
        </xdr:cNvSpPr>
      </xdr:nvSpPr>
      <xdr:spPr>
        <a:xfrm>
          <a:off x="0" y="14058900"/>
          <a:ext cx="238125" cy="646747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84</xdr:row>
      <xdr:rowOff>0</xdr:rowOff>
    </xdr:from>
    <xdr:to>
      <xdr:col>4</xdr:col>
      <xdr:colOff>457200</xdr:colOff>
      <xdr:row>84</xdr:row>
      <xdr:rowOff>342900</xdr:rowOff>
    </xdr:to>
    <xdr:pic>
      <xdr:nvPicPr>
        <xdr:cNvPr id="13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583525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84</xdr:row>
      <xdr:rowOff>0</xdr:rowOff>
    </xdr:from>
    <xdr:to>
      <xdr:col>10</xdr:col>
      <xdr:colOff>228600</xdr:colOff>
      <xdr:row>84</xdr:row>
      <xdr:rowOff>342900</xdr:rowOff>
    </xdr:to>
    <xdr:pic>
      <xdr:nvPicPr>
        <xdr:cNvPr id="14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0583525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84</xdr:row>
      <xdr:rowOff>0</xdr:rowOff>
    </xdr:from>
    <xdr:to>
      <xdr:col>18</xdr:col>
      <xdr:colOff>0</xdr:colOff>
      <xdr:row>84</xdr:row>
      <xdr:rowOff>333375</xdr:rowOff>
    </xdr:to>
    <xdr:pic>
      <xdr:nvPicPr>
        <xdr:cNvPr id="15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0583525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247650</xdr:colOff>
      <xdr:row>25</xdr:row>
      <xdr:rowOff>152400</xdr:rowOff>
    </xdr:to>
    <xdr:sp>
      <xdr:nvSpPr>
        <xdr:cNvPr id="1" name="Oval 27"/>
        <xdr:cNvSpPr>
          <a:spLocks/>
        </xdr:cNvSpPr>
      </xdr:nvSpPr>
      <xdr:spPr>
        <a:xfrm>
          <a:off x="9525" y="876300"/>
          <a:ext cx="238125" cy="566737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4</xdr:col>
      <xdr:colOff>457200</xdr:colOff>
      <xdr:row>26</xdr:row>
      <xdr:rowOff>342900</xdr:rowOff>
    </xdr:to>
    <xdr:pic>
      <xdr:nvPicPr>
        <xdr:cNvPr id="2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29400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26</xdr:row>
      <xdr:rowOff>0</xdr:rowOff>
    </xdr:from>
    <xdr:to>
      <xdr:col>10</xdr:col>
      <xdr:colOff>228600</xdr:colOff>
      <xdr:row>26</xdr:row>
      <xdr:rowOff>342900</xdr:rowOff>
    </xdr:to>
    <xdr:pic>
      <xdr:nvPicPr>
        <xdr:cNvPr id="3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629400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26</xdr:row>
      <xdr:rowOff>0</xdr:rowOff>
    </xdr:from>
    <xdr:to>
      <xdr:col>18</xdr:col>
      <xdr:colOff>0</xdr:colOff>
      <xdr:row>26</xdr:row>
      <xdr:rowOff>333375</xdr:rowOff>
    </xdr:to>
    <xdr:pic>
      <xdr:nvPicPr>
        <xdr:cNvPr id="4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6629400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1057275</xdr:colOff>
      <xdr:row>0</xdr:row>
      <xdr:rowOff>28575</xdr:rowOff>
    </xdr:from>
    <xdr:to>
      <xdr:col>10</xdr:col>
      <xdr:colOff>257175</xdr:colOff>
      <xdr:row>1</xdr:row>
      <xdr:rowOff>0</xdr:rowOff>
    </xdr:to>
    <xdr:sp>
      <xdr:nvSpPr>
        <xdr:cNvPr id="5" name="Rectangle 45"/>
        <xdr:cNvSpPr>
          <a:spLocks/>
        </xdr:cNvSpPr>
      </xdr:nvSpPr>
      <xdr:spPr>
        <a:xfrm>
          <a:off x="2809875" y="28575"/>
          <a:ext cx="3810000" cy="695325"/>
        </a:xfrm>
        <a:prstGeom prst="rect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Qualifikation 2011
5000 m Open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11</xdr:col>
      <xdr:colOff>209550</xdr:colOff>
      <xdr:row>0</xdr:row>
      <xdr:rowOff>28575</xdr:rowOff>
    </xdr:from>
    <xdr:to>
      <xdr:col>18</xdr:col>
      <xdr:colOff>0</xdr:colOff>
      <xdr:row>0</xdr:row>
      <xdr:rowOff>571500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28575"/>
          <a:ext cx="24479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3</xdr:col>
      <xdr:colOff>704850</xdr:colOff>
      <xdr:row>0</xdr:row>
      <xdr:rowOff>571500</xdr:rowOff>
    </xdr:to>
    <xdr:pic>
      <xdr:nvPicPr>
        <xdr:cNvPr id="7" name="Picture 8" descr="Logo KC Einra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8575"/>
          <a:ext cx="2447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247650</xdr:colOff>
      <xdr:row>27</xdr:row>
      <xdr:rowOff>152400</xdr:rowOff>
    </xdr:to>
    <xdr:sp>
      <xdr:nvSpPr>
        <xdr:cNvPr id="1" name="Oval 27"/>
        <xdr:cNvSpPr>
          <a:spLocks/>
        </xdr:cNvSpPr>
      </xdr:nvSpPr>
      <xdr:spPr>
        <a:xfrm>
          <a:off x="9525" y="876300"/>
          <a:ext cx="238125" cy="568642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4</xdr:col>
      <xdr:colOff>457200</xdr:colOff>
      <xdr:row>28</xdr:row>
      <xdr:rowOff>342900</xdr:rowOff>
    </xdr:to>
    <xdr:pic>
      <xdr:nvPicPr>
        <xdr:cNvPr id="2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48450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28</xdr:row>
      <xdr:rowOff>0</xdr:rowOff>
    </xdr:from>
    <xdr:to>
      <xdr:col>10</xdr:col>
      <xdr:colOff>228600</xdr:colOff>
      <xdr:row>28</xdr:row>
      <xdr:rowOff>342900</xdr:rowOff>
    </xdr:to>
    <xdr:pic>
      <xdr:nvPicPr>
        <xdr:cNvPr id="3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648450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28</xdr:row>
      <xdr:rowOff>0</xdr:rowOff>
    </xdr:from>
    <xdr:to>
      <xdr:col>18</xdr:col>
      <xdr:colOff>0</xdr:colOff>
      <xdr:row>28</xdr:row>
      <xdr:rowOff>333375</xdr:rowOff>
    </xdr:to>
    <xdr:pic>
      <xdr:nvPicPr>
        <xdr:cNvPr id="4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6648450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1057275</xdr:colOff>
      <xdr:row>0</xdr:row>
      <xdr:rowOff>28575</xdr:rowOff>
    </xdr:from>
    <xdr:to>
      <xdr:col>10</xdr:col>
      <xdr:colOff>257175</xdr:colOff>
      <xdr:row>1</xdr:row>
      <xdr:rowOff>0</xdr:rowOff>
    </xdr:to>
    <xdr:sp>
      <xdr:nvSpPr>
        <xdr:cNvPr id="5" name="Rectangle 45"/>
        <xdr:cNvSpPr>
          <a:spLocks/>
        </xdr:cNvSpPr>
      </xdr:nvSpPr>
      <xdr:spPr>
        <a:xfrm>
          <a:off x="2809875" y="28575"/>
          <a:ext cx="3810000" cy="695325"/>
        </a:xfrm>
        <a:prstGeom prst="rect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Qualifikation 2011
50 m Einbein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11</xdr:col>
      <xdr:colOff>209550</xdr:colOff>
      <xdr:row>0</xdr:row>
      <xdr:rowOff>28575</xdr:rowOff>
    </xdr:from>
    <xdr:to>
      <xdr:col>18</xdr:col>
      <xdr:colOff>0</xdr:colOff>
      <xdr:row>0</xdr:row>
      <xdr:rowOff>571500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28575"/>
          <a:ext cx="24479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3</xdr:col>
      <xdr:colOff>704850</xdr:colOff>
      <xdr:row>0</xdr:row>
      <xdr:rowOff>571500</xdr:rowOff>
    </xdr:to>
    <xdr:pic>
      <xdr:nvPicPr>
        <xdr:cNvPr id="7" name="Picture 7" descr="Logo KC Einra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8575"/>
          <a:ext cx="2447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247650</xdr:colOff>
      <xdr:row>25</xdr:row>
      <xdr:rowOff>152400</xdr:rowOff>
    </xdr:to>
    <xdr:sp>
      <xdr:nvSpPr>
        <xdr:cNvPr id="1" name="Oval 27"/>
        <xdr:cNvSpPr>
          <a:spLocks/>
        </xdr:cNvSpPr>
      </xdr:nvSpPr>
      <xdr:spPr>
        <a:xfrm>
          <a:off x="9525" y="876300"/>
          <a:ext cx="238125" cy="566737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4</xdr:col>
      <xdr:colOff>457200</xdr:colOff>
      <xdr:row>26</xdr:row>
      <xdr:rowOff>342900</xdr:rowOff>
    </xdr:to>
    <xdr:pic>
      <xdr:nvPicPr>
        <xdr:cNvPr id="2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29400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26</xdr:row>
      <xdr:rowOff>0</xdr:rowOff>
    </xdr:from>
    <xdr:to>
      <xdr:col>10</xdr:col>
      <xdr:colOff>228600</xdr:colOff>
      <xdr:row>26</xdr:row>
      <xdr:rowOff>342900</xdr:rowOff>
    </xdr:to>
    <xdr:pic>
      <xdr:nvPicPr>
        <xdr:cNvPr id="3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629400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26</xdr:row>
      <xdr:rowOff>0</xdr:rowOff>
    </xdr:from>
    <xdr:to>
      <xdr:col>18</xdr:col>
      <xdr:colOff>0</xdr:colOff>
      <xdr:row>26</xdr:row>
      <xdr:rowOff>333375</xdr:rowOff>
    </xdr:to>
    <xdr:pic>
      <xdr:nvPicPr>
        <xdr:cNvPr id="4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6629400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1057275</xdr:colOff>
      <xdr:row>0</xdr:row>
      <xdr:rowOff>28575</xdr:rowOff>
    </xdr:from>
    <xdr:to>
      <xdr:col>10</xdr:col>
      <xdr:colOff>257175</xdr:colOff>
      <xdr:row>1</xdr:row>
      <xdr:rowOff>0</xdr:rowOff>
    </xdr:to>
    <xdr:sp>
      <xdr:nvSpPr>
        <xdr:cNvPr id="5" name="Rectangle 45"/>
        <xdr:cNvSpPr>
          <a:spLocks/>
        </xdr:cNvSpPr>
      </xdr:nvSpPr>
      <xdr:spPr>
        <a:xfrm>
          <a:off x="2809875" y="28575"/>
          <a:ext cx="3810000" cy="695325"/>
        </a:xfrm>
        <a:prstGeom prst="rect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Qualifikation 2011
30 m Radlauf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11</xdr:col>
      <xdr:colOff>209550</xdr:colOff>
      <xdr:row>0</xdr:row>
      <xdr:rowOff>28575</xdr:rowOff>
    </xdr:from>
    <xdr:to>
      <xdr:col>18</xdr:col>
      <xdr:colOff>0</xdr:colOff>
      <xdr:row>0</xdr:row>
      <xdr:rowOff>571500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28575"/>
          <a:ext cx="24479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3</xdr:col>
      <xdr:colOff>704850</xdr:colOff>
      <xdr:row>0</xdr:row>
      <xdr:rowOff>571500</xdr:rowOff>
    </xdr:to>
    <xdr:pic>
      <xdr:nvPicPr>
        <xdr:cNvPr id="7" name="Picture 7" descr="Logo KC Einra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8575"/>
          <a:ext cx="2447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247650</xdr:colOff>
      <xdr:row>28</xdr:row>
      <xdr:rowOff>152400</xdr:rowOff>
    </xdr:to>
    <xdr:sp>
      <xdr:nvSpPr>
        <xdr:cNvPr id="1" name="Oval 27"/>
        <xdr:cNvSpPr>
          <a:spLocks/>
        </xdr:cNvSpPr>
      </xdr:nvSpPr>
      <xdr:spPr>
        <a:xfrm>
          <a:off x="9525" y="876300"/>
          <a:ext cx="238125" cy="562927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0</xdr:rowOff>
    </xdr:from>
    <xdr:to>
      <xdr:col>4</xdr:col>
      <xdr:colOff>457200</xdr:colOff>
      <xdr:row>61</xdr:row>
      <xdr:rowOff>342900</xdr:rowOff>
    </xdr:to>
    <xdr:pic>
      <xdr:nvPicPr>
        <xdr:cNvPr id="2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458825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61</xdr:row>
      <xdr:rowOff>0</xdr:rowOff>
    </xdr:from>
    <xdr:to>
      <xdr:col>10</xdr:col>
      <xdr:colOff>228600</xdr:colOff>
      <xdr:row>61</xdr:row>
      <xdr:rowOff>342900</xdr:rowOff>
    </xdr:to>
    <xdr:pic>
      <xdr:nvPicPr>
        <xdr:cNvPr id="3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3458825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61</xdr:row>
      <xdr:rowOff>0</xdr:rowOff>
    </xdr:from>
    <xdr:to>
      <xdr:col>18</xdr:col>
      <xdr:colOff>0</xdr:colOff>
      <xdr:row>61</xdr:row>
      <xdr:rowOff>333375</xdr:rowOff>
    </xdr:to>
    <xdr:pic>
      <xdr:nvPicPr>
        <xdr:cNvPr id="4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3458825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1057275</xdr:colOff>
      <xdr:row>0</xdr:row>
      <xdr:rowOff>28575</xdr:rowOff>
    </xdr:from>
    <xdr:to>
      <xdr:col>10</xdr:col>
      <xdr:colOff>257175</xdr:colOff>
      <xdr:row>1</xdr:row>
      <xdr:rowOff>0</xdr:rowOff>
    </xdr:to>
    <xdr:sp>
      <xdr:nvSpPr>
        <xdr:cNvPr id="5" name="Rectangle 45"/>
        <xdr:cNvSpPr>
          <a:spLocks/>
        </xdr:cNvSpPr>
      </xdr:nvSpPr>
      <xdr:spPr>
        <a:xfrm>
          <a:off x="2809875" y="28575"/>
          <a:ext cx="3810000" cy="695325"/>
        </a:xfrm>
        <a:prstGeom prst="rect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Qualifikation 2011
IUF Slalom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11</xdr:col>
      <xdr:colOff>209550</xdr:colOff>
      <xdr:row>0</xdr:row>
      <xdr:rowOff>28575</xdr:rowOff>
    </xdr:from>
    <xdr:to>
      <xdr:col>18</xdr:col>
      <xdr:colOff>0</xdr:colOff>
      <xdr:row>0</xdr:row>
      <xdr:rowOff>571500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28575"/>
          <a:ext cx="24479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3</xdr:col>
      <xdr:colOff>704850</xdr:colOff>
      <xdr:row>0</xdr:row>
      <xdr:rowOff>571500</xdr:rowOff>
    </xdr:to>
    <xdr:pic>
      <xdr:nvPicPr>
        <xdr:cNvPr id="7" name="Picture 7" descr="Logo KC Einra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8575"/>
          <a:ext cx="2447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</xdr:row>
      <xdr:rowOff>0</xdr:rowOff>
    </xdr:from>
    <xdr:to>
      <xdr:col>4</xdr:col>
      <xdr:colOff>457200</xdr:colOff>
      <xdr:row>29</xdr:row>
      <xdr:rowOff>342900</xdr:rowOff>
    </xdr:to>
    <xdr:pic>
      <xdr:nvPicPr>
        <xdr:cNvPr id="8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91300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29</xdr:row>
      <xdr:rowOff>0</xdr:rowOff>
    </xdr:from>
    <xdr:to>
      <xdr:col>10</xdr:col>
      <xdr:colOff>228600</xdr:colOff>
      <xdr:row>29</xdr:row>
      <xdr:rowOff>342900</xdr:rowOff>
    </xdr:to>
    <xdr:pic>
      <xdr:nvPicPr>
        <xdr:cNvPr id="9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591300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29</xdr:row>
      <xdr:rowOff>0</xdr:rowOff>
    </xdr:from>
    <xdr:to>
      <xdr:col>18</xdr:col>
      <xdr:colOff>0</xdr:colOff>
      <xdr:row>29</xdr:row>
      <xdr:rowOff>333375</xdr:rowOff>
    </xdr:to>
    <xdr:pic>
      <xdr:nvPicPr>
        <xdr:cNvPr id="10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6591300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19050</xdr:rowOff>
    </xdr:from>
    <xdr:to>
      <xdr:col>0</xdr:col>
      <xdr:colOff>238125</xdr:colOff>
      <xdr:row>60</xdr:row>
      <xdr:rowOff>142875</xdr:rowOff>
    </xdr:to>
    <xdr:sp>
      <xdr:nvSpPr>
        <xdr:cNvPr id="11" name="Oval 27"/>
        <xdr:cNvSpPr>
          <a:spLocks/>
        </xdr:cNvSpPr>
      </xdr:nvSpPr>
      <xdr:spPr>
        <a:xfrm>
          <a:off x="0" y="6991350"/>
          <a:ext cx="238125" cy="637222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247650</xdr:colOff>
      <xdr:row>25</xdr:row>
      <xdr:rowOff>152400</xdr:rowOff>
    </xdr:to>
    <xdr:sp>
      <xdr:nvSpPr>
        <xdr:cNvPr id="1" name="Oval 27"/>
        <xdr:cNvSpPr>
          <a:spLocks/>
        </xdr:cNvSpPr>
      </xdr:nvSpPr>
      <xdr:spPr>
        <a:xfrm>
          <a:off x="9525" y="876300"/>
          <a:ext cx="238125" cy="5667375"/>
        </a:xfrm>
        <a:prstGeom prst="ellipse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4</xdr:col>
      <xdr:colOff>457200</xdr:colOff>
      <xdr:row>26</xdr:row>
      <xdr:rowOff>342900</xdr:rowOff>
    </xdr:to>
    <xdr:pic>
      <xdr:nvPicPr>
        <xdr:cNvPr id="2" name="Picture 32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29400"/>
          <a:ext cx="3352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26</xdr:row>
      <xdr:rowOff>0</xdr:rowOff>
    </xdr:from>
    <xdr:to>
      <xdr:col>10</xdr:col>
      <xdr:colOff>228600</xdr:colOff>
      <xdr:row>26</xdr:row>
      <xdr:rowOff>342900</xdr:rowOff>
    </xdr:to>
    <xdr:pic>
      <xdr:nvPicPr>
        <xdr:cNvPr id="3" name="Picture 33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629400"/>
          <a:ext cx="3238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26</xdr:row>
      <xdr:rowOff>0</xdr:rowOff>
    </xdr:from>
    <xdr:to>
      <xdr:col>18</xdr:col>
      <xdr:colOff>0</xdr:colOff>
      <xdr:row>26</xdr:row>
      <xdr:rowOff>333375</xdr:rowOff>
    </xdr:to>
    <xdr:pic>
      <xdr:nvPicPr>
        <xdr:cNvPr id="4" name="Picture 34" descr="bilder_oben_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6629400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1057275</xdr:colOff>
      <xdr:row>0</xdr:row>
      <xdr:rowOff>28575</xdr:rowOff>
    </xdr:from>
    <xdr:to>
      <xdr:col>10</xdr:col>
      <xdr:colOff>257175</xdr:colOff>
      <xdr:row>1</xdr:row>
      <xdr:rowOff>0</xdr:rowOff>
    </xdr:to>
    <xdr:sp>
      <xdr:nvSpPr>
        <xdr:cNvPr id="5" name="Rectangle 45"/>
        <xdr:cNvSpPr>
          <a:spLocks/>
        </xdr:cNvSpPr>
      </xdr:nvSpPr>
      <xdr:spPr>
        <a:xfrm>
          <a:off x="2809875" y="28575"/>
          <a:ext cx="3810000" cy="695325"/>
        </a:xfrm>
        <a:prstGeom prst="rect">
          <a:avLst/>
        </a:prstGeom>
        <a:solidFill>
          <a:srgbClr val="E6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Qualifikation 2011
Hochsprung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11</xdr:col>
      <xdr:colOff>209550</xdr:colOff>
      <xdr:row>0</xdr:row>
      <xdr:rowOff>28575</xdr:rowOff>
    </xdr:from>
    <xdr:to>
      <xdr:col>18</xdr:col>
      <xdr:colOff>0</xdr:colOff>
      <xdr:row>0</xdr:row>
      <xdr:rowOff>571500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28575"/>
          <a:ext cx="24479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3</xdr:col>
      <xdr:colOff>704850</xdr:colOff>
      <xdr:row>0</xdr:row>
      <xdr:rowOff>571500</xdr:rowOff>
    </xdr:to>
    <xdr:pic>
      <xdr:nvPicPr>
        <xdr:cNvPr id="7" name="Picture 7" descr="Logo KC Einra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8575"/>
          <a:ext cx="2447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C1">
      <pane ySplit="4" topLeftCell="BM5" activePane="bottomLeft" state="frozen"/>
      <selection pane="topLeft" activeCell="A1" sqref="A1"/>
      <selection pane="bottomLeft" activeCell="I12" sqref="I12"/>
    </sheetView>
  </sheetViews>
  <sheetFormatPr defaultColWidth="12.57421875" defaultRowHeight="12.75" outlineLevelCol="1"/>
  <cols>
    <col min="1" max="1" width="15.8515625" style="29" customWidth="1"/>
    <col min="2" max="2" width="31.8515625" style="29" customWidth="1"/>
    <col min="3" max="3" width="33.57421875" style="29" customWidth="1"/>
    <col min="4" max="4" width="31.421875" style="29" customWidth="1"/>
    <col min="5" max="5" width="13.421875" style="29" customWidth="1"/>
    <col min="6" max="6" width="11.140625" style="29" customWidth="1" outlineLevel="1"/>
    <col min="7" max="7" width="11.421875" style="29" customWidth="1" outlineLevel="1"/>
    <col min="8" max="8" width="11.28125" style="29" customWidth="1" outlineLevel="1"/>
    <col min="9" max="9" width="15.57421875" style="29" customWidth="1" outlineLevel="1"/>
    <col min="10" max="10" width="14.421875" style="29" customWidth="1"/>
    <col min="11" max="12" width="13.421875" style="29" customWidth="1"/>
    <col min="13" max="13" width="13.7109375" style="29" customWidth="1"/>
    <col min="14" max="14" width="48.421875" style="29" customWidth="1"/>
    <col min="15" max="16384" width="12.57421875" style="29" customWidth="1"/>
  </cols>
  <sheetData>
    <row r="1" spans="1:13" ht="21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ht="30" customHeight="1">
      <c r="A2" s="31">
        <v>40171</v>
      </c>
      <c r="B2" s="30" t="s">
        <v>67</v>
      </c>
      <c r="C2" s="32" t="s">
        <v>8</v>
      </c>
      <c r="D2" s="32"/>
      <c r="E2" s="32"/>
      <c r="F2" s="33" t="s">
        <v>68</v>
      </c>
      <c r="G2" s="33" t="s">
        <v>68</v>
      </c>
      <c r="H2" s="33" t="s">
        <v>68</v>
      </c>
      <c r="I2" s="33" t="s">
        <v>69</v>
      </c>
      <c r="J2" s="33" t="s">
        <v>70</v>
      </c>
      <c r="K2" s="33" t="s">
        <v>71</v>
      </c>
      <c r="L2" s="33" t="s">
        <v>71</v>
      </c>
      <c r="M2" s="33" t="s">
        <v>68</v>
      </c>
      <c r="N2" s="34"/>
    </row>
    <row r="3" ht="7.5" customHeight="1"/>
    <row r="4" spans="1:14" ht="32.25" customHeight="1">
      <c r="A4" s="35" t="s">
        <v>3</v>
      </c>
      <c r="B4" s="35" t="s">
        <v>1</v>
      </c>
      <c r="C4" s="35" t="s">
        <v>2</v>
      </c>
      <c r="D4" s="35"/>
      <c r="E4" s="35" t="s">
        <v>72</v>
      </c>
      <c r="F4" s="35" t="s">
        <v>73</v>
      </c>
      <c r="G4" s="35" t="s">
        <v>74</v>
      </c>
      <c r="H4" s="35" t="s">
        <v>75</v>
      </c>
      <c r="I4" s="35" t="s">
        <v>76</v>
      </c>
      <c r="J4" s="35" t="s">
        <v>77</v>
      </c>
      <c r="K4" s="35" t="s">
        <v>78</v>
      </c>
      <c r="L4" s="35" t="s">
        <v>79</v>
      </c>
      <c r="M4" s="35" t="s">
        <v>80</v>
      </c>
      <c r="N4" s="35" t="s">
        <v>81</v>
      </c>
    </row>
    <row r="5" spans="1:14" ht="14.25">
      <c r="A5" s="36">
        <v>151</v>
      </c>
      <c r="B5" s="37" t="s">
        <v>12</v>
      </c>
      <c r="C5" s="36" t="s">
        <v>13</v>
      </c>
      <c r="D5" s="41" t="s">
        <v>11</v>
      </c>
      <c r="E5" s="36">
        <v>1997</v>
      </c>
      <c r="F5" s="36" t="s">
        <v>82</v>
      </c>
      <c r="G5" s="38"/>
      <c r="H5" s="38"/>
      <c r="I5" s="36"/>
      <c r="J5" s="36"/>
      <c r="K5" s="36"/>
      <c r="L5" s="36"/>
      <c r="M5" s="37"/>
      <c r="N5" s="37"/>
    </row>
    <row r="6" spans="1:14" ht="14.25">
      <c r="A6" s="36">
        <v>121</v>
      </c>
      <c r="B6" s="37" t="s">
        <v>17</v>
      </c>
      <c r="C6" s="36" t="s">
        <v>52</v>
      </c>
      <c r="D6" s="41" t="s">
        <v>19</v>
      </c>
      <c r="E6" s="36">
        <v>1962</v>
      </c>
      <c r="F6" s="36"/>
      <c r="G6" s="38"/>
      <c r="H6" s="38" t="s">
        <v>83</v>
      </c>
      <c r="I6" s="36" t="s">
        <v>84</v>
      </c>
      <c r="J6" s="36" t="s">
        <v>85</v>
      </c>
      <c r="K6" s="36" t="s">
        <v>85</v>
      </c>
      <c r="L6" s="36"/>
      <c r="M6" s="37"/>
      <c r="N6" s="37"/>
    </row>
    <row r="7" spans="1:14" ht="14.25">
      <c r="A7" s="36">
        <v>130</v>
      </c>
      <c r="B7" s="37" t="s">
        <v>17</v>
      </c>
      <c r="C7" s="36" t="s">
        <v>37</v>
      </c>
      <c r="D7" s="41" t="s">
        <v>19</v>
      </c>
      <c r="E7" s="36">
        <v>1995</v>
      </c>
      <c r="F7" s="37"/>
      <c r="G7" s="38" t="s">
        <v>86</v>
      </c>
      <c r="H7" s="38"/>
      <c r="I7" s="36" t="s">
        <v>84</v>
      </c>
      <c r="J7" s="36" t="s">
        <v>85</v>
      </c>
      <c r="K7" s="36" t="s">
        <v>85</v>
      </c>
      <c r="L7" s="36"/>
      <c r="M7" s="37"/>
      <c r="N7" s="37"/>
    </row>
    <row r="8" spans="1:14" ht="14.25">
      <c r="A8" s="36">
        <v>145</v>
      </c>
      <c r="B8" s="37" t="s">
        <v>17</v>
      </c>
      <c r="C8" s="36" t="s">
        <v>58</v>
      </c>
      <c r="D8" s="41" t="s">
        <v>11</v>
      </c>
      <c r="E8" s="36">
        <v>1994</v>
      </c>
      <c r="F8" s="36"/>
      <c r="G8" s="38" t="s">
        <v>87</v>
      </c>
      <c r="H8" s="38"/>
      <c r="I8" s="36" t="s">
        <v>84</v>
      </c>
      <c r="J8" s="36" t="s">
        <v>85</v>
      </c>
      <c r="K8" s="36"/>
      <c r="L8" s="36"/>
      <c r="M8" s="37"/>
      <c r="N8" s="37"/>
    </row>
    <row r="9" spans="1:14" ht="14.25">
      <c r="A9" s="37">
        <v>124</v>
      </c>
      <c r="B9" s="37" t="s">
        <v>17</v>
      </c>
      <c r="C9" s="36" t="s">
        <v>18</v>
      </c>
      <c r="D9" s="41" t="s">
        <v>19</v>
      </c>
      <c r="E9" s="36">
        <v>1996</v>
      </c>
      <c r="F9" s="37"/>
      <c r="G9" s="38" t="s">
        <v>86</v>
      </c>
      <c r="H9" s="38"/>
      <c r="I9" s="36" t="s">
        <v>84</v>
      </c>
      <c r="J9" s="36" t="s">
        <v>85</v>
      </c>
      <c r="K9" s="36" t="s">
        <v>70</v>
      </c>
      <c r="L9" s="36"/>
      <c r="M9" s="37"/>
      <c r="N9" s="37"/>
    </row>
    <row r="10" spans="1:14" ht="14.25">
      <c r="A10" s="37">
        <v>113</v>
      </c>
      <c r="B10" s="37" t="s">
        <v>55</v>
      </c>
      <c r="C10" s="36" t="s">
        <v>56</v>
      </c>
      <c r="D10" s="41" t="s">
        <v>108</v>
      </c>
      <c r="E10" s="36">
        <v>1964</v>
      </c>
      <c r="F10" s="37"/>
      <c r="G10" s="38"/>
      <c r="H10" s="38" t="s">
        <v>83</v>
      </c>
      <c r="I10" s="36"/>
      <c r="J10" s="36"/>
      <c r="K10" s="36"/>
      <c r="L10" s="36"/>
      <c r="M10" s="37"/>
      <c r="N10" s="37"/>
    </row>
    <row r="11" spans="1:14" ht="14.25">
      <c r="A11" s="36">
        <v>120</v>
      </c>
      <c r="B11" s="37" t="s">
        <v>24</v>
      </c>
      <c r="C11" s="36" t="s">
        <v>25</v>
      </c>
      <c r="D11" s="41" t="s">
        <v>22</v>
      </c>
      <c r="E11" s="36">
        <v>1992</v>
      </c>
      <c r="F11" s="36"/>
      <c r="G11" s="38" t="s">
        <v>87</v>
      </c>
      <c r="H11" s="38"/>
      <c r="I11" s="41" t="s">
        <v>130</v>
      </c>
      <c r="J11" s="36" t="s">
        <v>85</v>
      </c>
      <c r="K11" s="36" t="s">
        <v>85</v>
      </c>
      <c r="L11" s="36"/>
      <c r="M11" s="37"/>
      <c r="N11" s="37"/>
    </row>
    <row r="12" spans="1:14" ht="14.25">
      <c r="A12" s="36">
        <v>116</v>
      </c>
      <c r="B12" s="37" t="s">
        <v>24</v>
      </c>
      <c r="C12" s="36" t="s">
        <v>31</v>
      </c>
      <c r="D12" s="41" t="s">
        <v>22</v>
      </c>
      <c r="E12" s="36">
        <v>1989</v>
      </c>
      <c r="F12" s="37"/>
      <c r="G12" s="38" t="s">
        <v>87</v>
      </c>
      <c r="H12" s="38"/>
      <c r="I12" s="41" t="s">
        <v>130</v>
      </c>
      <c r="J12" s="36" t="s">
        <v>85</v>
      </c>
      <c r="K12" s="36" t="s">
        <v>84</v>
      </c>
      <c r="L12" s="36"/>
      <c r="M12" s="37"/>
      <c r="N12" s="37"/>
    </row>
    <row r="13" spans="1:14" ht="14.25">
      <c r="A13" s="36">
        <v>142</v>
      </c>
      <c r="B13" s="37" t="s">
        <v>38</v>
      </c>
      <c r="C13" s="36" t="s">
        <v>88</v>
      </c>
      <c r="D13" s="41" t="s">
        <v>39</v>
      </c>
      <c r="E13" s="36">
        <v>1992</v>
      </c>
      <c r="F13" s="36"/>
      <c r="G13" s="38" t="s">
        <v>86</v>
      </c>
      <c r="H13" s="38"/>
      <c r="I13" s="36"/>
      <c r="J13" s="36"/>
      <c r="K13" s="36"/>
      <c r="L13" s="36"/>
      <c r="M13" s="37"/>
      <c r="N13" s="37"/>
    </row>
    <row r="14" spans="1:14" ht="14.25">
      <c r="A14" s="36">
        <v>131</v>
      </c>
      <c r="B14" s="37" t="s">
        <v>20</v>
      </c>
      <c r="C14" s="36" t="s">
        <v>21</v>
      </c>
      <c r="D14" s="41" t="s">
        <v>19</v>
      </c>
      <c r="E14" s="36">
        <v>1996</v>
      </c>
      <c r="F14" s="37"/>
      <c r="G14" s="38" t="s">
        <v>86</v>
      </c>
      <c r="H14" s="38"/>
      <c r="I14" s="36"/>
      <c r="J14" s="36"/>
      <c r="K14" s="36"/>
      <c r="L14" s="36"/>
      <c r="M14" s="37"/>
      <c r="N14" s="37"/>
    </row>
    <row r="15" spans="1:14" ht="14.25">
      <c r="A15" s="36">
        <v>122</v>
      </c>
      <c r="B15" s="37" t="s">
        <v>20</v>
      </c>
      <c r="C15" s="36" t="s">
        <v>28</v>
      </c>
      <c r="D15" s="41" t="s">
        <v>19</v>
      </c>
      <c r="E15" s="36">
        <v>1993</v>
      </c>
      <c r="F15" s="36"/>
      <c r="G15" s="38" t="s">
        <v>87</v>
      </c>
      <c r="H15" s="38"/>
      <c r="I15" s="36"/>
      <c r="J15" s="36"/>
      <c r="K15" s="36"/>
      <c r="L15" s="36"/>
      <c r="M15" s="37"/>
      <c r="N15" s="37"/>
    </row>
    <row r="16" spans="1:14" ht="14.25">
      <c r="A16" s="36">
        <v>114</v>
      </c>
      <c r="B16" s="37" t="s">
        <v>89</v>
      </c>
      <c r="C16" s="36" t="s">
        <v>16</v>
      </c>
      <c r="D16" s="41" t="s">
        <v>22</v>
      </c>
      <c r="E16" s="36">
        <v>1993</v>
      </c>
      <c r="F16" s="37"/>
      <c r="G16" s="38" t="s">
        <v>87</v>
      </c>
      <c r="H16" s="38"/>
      <c r="I16" s="36" t="s">
        <v>84</v>
      </c>
      <c r="J16" s="36" t="s">
        <v>85</v>
      </c>
      <c r="K16" s="36" t="s">
        <v>84</v>
      </c>
      <c r="L16" s="36"/>
      <c r="M16" s="37"/>
      <c r="N16" s="37"/>
    </row>
    <row r="17" spans="1:14" ht="14.25">
      <c r="A17" s="36">
        <v>153</v>
      </c>
      <c r="B17" s="37" t="s">
        <v>50</v>
      </c>
      <c r="C17" s="36" t="s">
        <v>51</v>
      </c>
      <c r="D17" s="41" t="s">
        <v>46</v>
      </c>
      <c r="E17" s="36">
        <v>1966</v>
      </c>
      <c r="F17" s="36"/>
      <c r="G17" s="38"/>
      <c r="H17" s="38" t="s">
        <v>83</v>
      </c>
      <c r="I17" s="36" t="s">
        <v>84</v>
      </c>
      <c r="J17" s="36" t="s">
        <v>85</v>
      </c>
      <c r="K17" s="36" t="s">
        <v>84</v>
      </c>
      <c r="L17" s="36"/>
      <c r="M17" s="37"/>
      <c r="N17" s="37"/>
    </row>
    <row r="18" spans="1:14" ht="14.25">
      <c r="A18" s="37">
        <v>139</v>
      </c>
      <c r="B18" s="37" t="s">
        <v>90</v>
      </c>
      <c r="C18" s="36" t="s">
        <v>42</v>
      </c>
      <c r="D18" s="41" t="s">
        <v>43</v>
      </c>
      <c r="E18" s="36">
        <v>1980</v>
      </c>
      <c r="F18" s="37"/>
      <c r="G18" s="38" t="s">
        <v>86</v>
      </c>
      <c r="H18" s="38"/>
      <c r="I18" s="36"/>
      <c r="J18" s="36"/>
      <c r="K18" s="36"/>
      <c r="L18" s="36"/>
      <c r="M18" s="37"/>
      <c r="N18" s="37"/>
    </row>
    <row r="19" spans="1:14" ht="14.25">
      <c r="A19" s="36">
        <v>119</v>
      </c>
      <c r="B19" s="37" t="s">
        <v>48</v>
      </c>
      <c r="C19" s="36" t="s">
        <v>49</v>
      </c>
      <c r="D19" s="41" t="s">
        <v>46</v>
      </c>
      <c r="E19" s="36">
        <v>1958</v>
      </c>
      <c r="F19" s="36"/>
      <c r="G19" s="38"/>
      <c r="H19" s="38" t="s">
        <v>83</v>
      </c>
      <c r="I19" s="36" t="s">
        <v>84</v>
      </c>
      <c r="J19" s="36" t="s">
        <v>85</v>
      </c>
      <c r="K19" s="36" t="s">
        <v>84</v>
      </c>
      <c r="L19" s="36"/>
      <c r="M19" s="37"/>
      <c r="N19" s="37"/>
    </row>
    <row r="20" spans="1:14" ht="14.25">
      <c r="A20" s="36">
        <v>103</v>
      </c>
      <c r="B20" s="37" t="s">
        <v>53</v>
      </c>
      <c r="C20" s="36" t="s">
        <v>54</v>
      </c>
      <c r="D20" s="41" t="s">
        <v>46</v>
      </c>
      <c r="E20" s="36">
        <v>1985</v>
      </c>
      <c r="F20" s="36"/>
      <c r="G20" s="38" t="s">
        <v>86</v>
      </c>
      <c r="H20" s="38"/>
      <c r="I20" s="36" t="s">
        <v>84</v>
      </c>
      <c r="J20" s="36" t="s">
        <v>85</v>
      </c>
      <c r="K20" s="36" t="s">
        <v>84</v>
      </c>
      <c r="L20" s="36"/>
      <c r="M20" s="37"/>
      <c r="N20" s="37"/>
    </row>
    <row r="21" spans="1:14" ht="14.25">
      <c r="A21" s="36">
        <v>129</v>
      </c>
      <c r="B21" s="37" t="s">
        <v>91</v>
      </c>
      <c r="C21" s="36" t="s">
        <v>92</v>
      </c>
      <c r="D21" s="41" t="s">
        <v>34</v>
      </c>
      <c r="E21" s="36">
        <v>1991</v>
      </c>
      <c r="F21" s="36"/>
      <c r="G21" s="38" t="s">
        <v>87</v>
      </c>
      <c r="H21" s="38"/>
      <c r="I21" s="36"/>
      <c r="J21" s="36"/>
      <c r="K21" s="36"/>
      <c r="L21" s="36"/>
      <c r="M21" s="37"/>
      <c r="N21" s="37"/>
    </row>
    <row r="22" spans="1:14" ht="14.25">
      <c r="A22" s="36">
        <v>144</v>
      </c>
      <c r="B22" s="37" t="s">
        <v>91</v>
      </c>
      <c r="C22" s="36" t="s">
        <v>93</v>
      </c>
      <c r="D22" s="41" t="s">
        <v>34</v>
      </c>
      <c r="E22" s="36">
        <v>1989</v>
      </c>
      <c r="F22" s="36"/>
      <c r="G22" s="38" t="s">
        <v>87</v>
      </c>
      <c r="H22" s="38"/>
      <c r="I22" s="36"/>
      <c r="J22" s="36"/>
      <c r="K22" s="36"/>
      <c r="L22" s="36"/>
      <c r="M22" s="37"/>
      <c r="N22" s="37"/>
    </row>
    <row r="23" spans="1:14" ht="14.25">
      <c r="A23" s="36">
        <v>106</v>
      </c>
      <c r="B23" s="37" t="s">
        <v>57</v>
      </c>
      <c r="C23" s="36" t="s">
        <v>94</v>
      </c>
      <c r="D23" s="41" t="s">
        <v>105</v>
      </c>
      <c r="E23" s="36">
        <v>1999</v>
      </c>
      <c r="F23" s="36" t="s">
        <v>82</v>
      </c>
      <c r="G23" s="38"/>
      <c r="H23" s="38"/>
      <c r="I23" s="36" t="s">
        <v>84</v>
      </c>
      <c r="J23" s="36" t="s">
        <v>85</v>
      </c>
      <c r="K23" s="36"/>
      <c r="L23" s="36" t="s">
        <v>84</v>
      </c>
      <c r="M23" s="37"/>
      <c r="N23" s="37"/>
    </row>
    <row r="24" spans="1:14" ht="14.25">
      <c r="A24" s="37">
        <v>132</v>
      </c>
      <c r="B24" s="37" t="s">
        <v>57</v>
      </c>
      <c r="C24" s="36" t="s">
        <v>18</v>
      </c>
      <c r="D24" s="41" t="s">
        <v>46</v>
      </c>
      <c r="E24" s="36">
        <v>1997</v>
      </c>
      <c r="F24" s="36" t="s">
        <v>95</v>
      </c>
      <c r="G24" s="38"/>
      <c r="H24" s="38"/>
      <c r="I24" s="36" t="s">
        <v>84</v>
      </c>
      <c r="J24" s="36" t="s">
        <v>85</v>
      </c>
      <c r="K24" s="36"/>
      <c r="L24" s="36" t="s">
        <v>84</v>
      </c>
      <c r="M24" s="37"/>
      <c r="N24" s="37"/>
    </row>
    <row r="25" spans="1:14" ht="14.25">
      <c r="A25" s="36">
        <v>152</v>
      </c>
      <c r="B25" s="37" t="s">
        <v>57</v>
      </c>
      <c r="C25" s="36" t="s">
        <v>47</v>
      </c>
      <c r="D25" s="41" t="s">
        <v>46</v>
      </c>
      <c r="E25" s="36">
        <v>1966</v>
      </c>
      <c r="F25" s="36"/>
      <c r="G25" s="38"/>
      <c r="H25" s="38" t="s">
        <v>83</v>
      </c>
      <c r="I25" s="36" t="s">
        <v>84</v>
      </c>
      <c r="J25" s="36" t="s">
        <v>85</v>
      </c>
      <c r="K25" s="36"/>
      <c r="L25" s="36" t="s">
        <v>84</v>
      </c>
      <c r="M25" s="37"/>
      <c r="N25" s="37"/>
    </row>
    <row r="26" spans="1:14" ht="14.25">
      <c r="A26" s="37">
        <v>110</v>
      </c>
      <c r="B26" s="37" t="s">
        <v>32</v>
      </c>
      <c r="C26" s="36" t="s">
        <v>35</v>
      </c>
      <c r="D26" s="41" t="s">
        <v>34</v>
      </c>
      <c r="E26" s="36">
        <v>1991</v>
      </c>
      <c r="F26" s="36"/>
      <c r="G26" s="38" t="s">
        <v>86</v>
      </c>
      <c r="H26" s="38"/>
      <c r="I26" s="36" t="s">
        <v>84</v>
      </c>
      <c r="J26" s="36" t="s">
        <v>85</v>
      </c>
      <c r="K26" s="36"/>
      <c r="L26" s="36" t="s">
        <v>84</v>
      </c>
      <c r="M26" s="37"/>
      <c r="N26" s="37"/>
    </row>
    <row r="27" spans="1:14" ht="14.25">
      <c r="A27" s="36">
        <v>104</v>
      </c>
      <c r="B27" s="37" t="s">
        <v>32</v>
      </c>
      <c r="C27" s="36" t="s">
        <v>33</v>
      </c>
      <c r="D27" s="41" t="s">
        <v>34</v>
      </c>
      <c r="E27" s="36">
        <v>1988</v>
      </c>
      <c r="F27" s="36"/>
      <c r="G27" s="38" t="s">
        <v>86</v>
      </c>
      <c r="H27" s="38"/>
      <c r="I27" s="36" t="s">
        <v>84</v>
      </c>
      <c r="J27" s="36" t="s">
        <v>85</v>
      </c>
      <c r="K27" s="36"/>
      <c r="L27" s="36" t="s">
        <v>84</v>
      </c>
      <c r="M27" s="37"/>
      <c r="N27" s="37"/>
    </row>
    <row r="28" spans="1:14" ht="14.25">
      <c r="A28" s="36">
        <v>117</v>
      </c>
      <c r="B28" s="37" t="s">
        <v>40</v>
      </c>
      <c r="C28" s="36" t="s">
        <v>36</v>
      </c>
      <c r="D28" s="41" t="s">
        <v>22</v>
      </c>
      <c r="E28" s="36">
        <v>1990</v>
      </c>
      <c r="F28" s="36"/>
      <c r="G28" s="38" t="s">
        <v>86</v>
      </c>
      <c r="H28" s="38"/>
      <c r="I28" s="36" t="s">
        <v>84</v>
      </c>
      <c r="J28" s="36" t="s">
        <v>85</v>
      </c>
      <c r="K28" s="36" t="s">
        <v>84</v>
      </c>
      <c r="L28" s="36"/>
      <c r="M28" s="37"/>
      <c r="N28" s="37"/>
    </row>
    <row r="29" spans="1:14" ht="14.25">
      <c r="A29" s="36">
        <v>137</v>
      </c>
      <c r="B29" s="37" t="s">
        <v>14</v>
      </c>
      <c r="C29" s="36" t="s">
        <v>15</v>
      </c>
      <c r="D29" s="41" t="s">
        <v>11</v>
      </c>
      <c r="E29" s="36">
        <v>1999</v>
      </c>
      <c r="F29" s="36" t="s">
        <v>82</v>
      </c>
      <c r="G29" s="38"/>
      <c r="H29" s="38"/>
      <c r="I29" s="36"/>
      <c r="J29" s="36"/>
      <c r="K29" s="36"/>
      <c r="L29" s="36"/>
      <c r="M29" s="39"/>
      <c r="N29" s="37"/>
    </row>
    <row r="30" spans="1:14" ht="14.25">
      <c r="A30" s="37">
        <v>146</v>
      </c>
      <c r="B30" s="37" t="s">
        <v>29</v>
      </c>
      <c r="C30" s="36" t="s">
        <v>30</v>
      </c>
      <c r="D30" s="41"/>
      <c r="E30" s="36">
        <v>1996</v>
      </c>
      <c r="F30" s="37"/>
      <c r="G30" s="38" t="s">
        <v>87</v>
      </c>
      <c r="H30" s="38"/>
      <c r="I30" s="36"/>
      <c r="J30" s="36"/>
      <c r="K30" s="36"/>
      <c r="L30" s="36"/>
      <c r="M30" s="37"/>
      <c r="N30" s="37"/>
    </row>
    <row r="31" spans="1:14" ht="14.25">
      <c r="A31" s="36">
        <v>112</v>
      </c>
      <c r="B31" s="37" t="s">
        <v>26</v>
      </c>
      <c r="C31" s="36" t="s">
        <v>41</v>
      </c>
      <c r="D31" s="41" t="s">
        <v>22</v>
      </c>
      <c r="E31" s="36">
        <v>1993</v>
      </c>
      <c r="F31" s="36"/>
      <c r="G31" s="38" t="s">
        <v>86</v>
      </c>
      <c r="H31" s="38"/>
      <c r="I31" s="36"/>
      <c r="J31" s="36"/>
      <c r="K31" s="36"/>
      <c r="L31" s="36"/>
      <c r="M31" s="40"/>
      <c r="N31" s="37"/>
    </row>
    <row r="32" spans="1:14" ht="14.25">
      <c r="A32" s="36">
        <v>108</v>
      </c>
      <c r="B32" s="37" t="s">
        <v>26</v>
      </c>
      <c r="C32" s="36" t="s">
        <v>27</v>
      </c>
      <c r="D32" s="41" t="s">
        <v>22</v>
      </c>
      <c r="E32" s="36">
        <v>1990</v>
      </c>
      <c r="F32" s="36"/>
      <c r="G32" s="38" t="s">
        <v>87</v>
      </c>
      <c r="H32" s="38"/>
      <c r="I32" s="36"/>
      <c r="J32" s="36"/>
      <c r="K32" s="36"/>
      <c r="L32" s="36"/>
      <c r="M32" s="37"/>
      <c r="N32" s="37"/>
    </row>
    <row r="33" spans="1:14" ht="14.25">
      <c r="A33" s="36">
        <v>115</v>
      </c>
      <c r="B33" s="37" t="s">
        <v>44</v>
      </c>
      <c r="C33" s="36" t="s">
        <v>45</v>
      </c>
      <c r="D33" s="41" t="s">
        <v>46</v>
      </c>
      <c r="E33" s="36">
        <v>1974</v>
      </c>
      <c r="F33" s="36"/>
      <c r="G33" s="38"/>
      <c r="H33" s="38" t="s">
        <v>83</v>
      </c>
      <c r="I33" s="36" t="s">
        <v>84</v>
      </c>
      <c r="J33" s="36" t="s">
        <v>85</v>
      </c>
      <c r="K33" s="36" t="s">
        <v>84</v>
      </c>
      <c r="L33" s="36"/>
      <c r="M33" s="37"/>
      <c r="N33" s="37"/>
    </row>
    <row r="34" spans="1:14" ht="14.25">
      <c r="A34" s="36">
        <v>70</v>
      </c>
      <c r="B34" s="37" t="s">
        <v>44</v>
      </c>
      <c r="C34" s="36" t="s">
        <v>47</v>
      </c>
      <c r="D34" s="41" t="s">
        <v>46</v>
      </c>
      <c r="E34" s="36">
        <v>1976</v>
      </c>
      <c r="F34" s="36"/>
      <c r="G34" s="38"/>
      <c r="H34" s="38" t="s">
        <v>83</v>
      </c>
      <c r="I34" s="36" t="s">
        <v>84</v>
      </c>
      <c r="J34" s="36" t="s">
        <v>85</v>
      </c>
      <c r="K34" s="36" t="s">
        <v>84</v>
      </c>
      <c r="L34" s="36"/>
      <c r="M34" s="37"/>
      <c r="N34" s="37"/>
    </row>
    <row r="35" spans="1:14" ht="14.25">
      <c r="A35" s="36">
        <v>111</v>
      </c>
      <c r="B35" s="37" t="s">
        <v>96</v>
      </c>
      <c r="C35" s="36" t="s">
        <v>97</v>
      </c>
      <c r="D35" s="41" t="s">
        <v>22</v>
      </c>
      <c r="E35" s="36">
        <v>1990</v>
      </c>
      <c r="F35" s="36"/>
      <c r="G35" s="38" t="s">
        <v>86</v>
      </c>
      <c r="H35" s="38"/>
      <c r="I35" s="36"/>
      <c r="J35" s="36"/>
      <c r="K35" s="36"/>
      <c r="L35" s="36"/>
      <c r="M35" s="37"/>
      <c r="N35" s="37"/>
    </row>
    <row r="36" spans="1:14" ht="14.25">
      <c r="A36" s="36">
        <v>150</v>
      </c>
      <c r="B36" s="37" t="s">
        <v>9</v>
      </c>
      <c r="C36" s="36" t="s">
        <v>23</v>
      </c>
      <c r="D36" s="41" t="s">
        <v>22</v>
      </c>
      <c r="E36" s="36">
        <v>1992</v>
      </c>
      <c r="F36" s="36"/>
      <c r="G36" s="38" t="s">
        <v>87</v>
      </c>
      <c r="H36" s="38"/>
      <c r="I36" s="36" t="s">
        <v>84</v>
      </c>
      <c r="J36" s="36" t="s">
        <v>85</v>
      </c>
      <c r="K36" s="36" t="s">
        <v>85</v>
      </c>
      <c r="L36" s="36"/>
      <c r="M36" s="37"/>
      <c r="N36" s="37"/>
    </row>
    <row r="37" spans="1:14" ht="14.25">
      <c r="A37" s="36">
        <v>135</v>
      </c>
      <c r="B37" s="37" t="s">
        <v>9</v>
      </c>
      <c r="C37" s="36" t="s">
        <v>10</v>
      </c>
      <c r="D37" s="41" t="s">
        <v>11</v>
      </c>
      <c r="E37" s="36">
        <v>1997</v>
      </c>
      <c r="F37" s="36" t="s">
        <v>82</v>
      </c>
      <c r="G37" s="38"/>
      <c r="H37" s="38"/>
      <c r="I37" s="36"/>
      <c r="J37" s="36"/>
      <c r="K37" s="36"/>
      <c r="L37" s="36"/>
      <c r="M37" s="37"/>
      <c r="N37" s="37"/>
    </row>
    <row r="38" spans="1:14" ht="14.25">
      <c r="A38" s="36">
        <v>108</v>
      </c>
      <c r="B38" s="37" t="s">
        <v>32</v>
      </c>
      <c r="C38" s="36" t="s">
        <v>98</v>
      </c>
      <c r="D38" s="41" t="s">
        <v>34</v>
      </c>
      <c r="E38" s="36">
        <v>1957</v>
      </c>
      <c r="F38" s="36"/>
      <c r="G38" s="38"/>
      <c r="H38" s="38" t="s">
        <v>99</v>
      </c>
      <c r="I38" s="36" t="s">
        <v>84</v>
      </c>
      <c r="J38" s="36" t="s">
        <v>85</v>
      </c>
      <c r="K38" s="36"/>
      <c r="L38" s="36" t="s">
        <v>84</v>
      </c>
      <c r="M38" s="37"/>
      <c r="N38" s="37"/>
    </row>
    <row r="39" spans="1:14" ht="14.25">
      <c r="A39" s="36">
        <v>101</v>
      </c>
      <c r="B39" s="37" t="s">
        <v>100</v>
      </c>
      <c r="C39" s="36" t="s">
        <v>101</v>
      </c>
      <c r="D39" s="41" t="s">
        <v>46</v>
      </c>
      <c r="E39" s="36">
        <v>1999</v>
      </c>
      <c r="F39" s="36" t="s">
        <v>102</v>
      </c>
      <c r="G39" s="38"/>
      <c r="H39" s="38"/>
      <c r="I39" s="36" t="s">
        <v>84</v>
      </c>
      <c r="J39" s="36" t="s">
        <v>85</v>
      </c>
      <c r="K39" s="36" t="s">
        <v>84</v>
      </c>
      <c r="L39" s="36"/>
      <c r="M39" s="37"/>
      <c r="N39" s="37"/>
    </row>
    <row r="40" spans="1:14" ht="14.25">
      <c r="A40" s="36">
        <v>102</v>
      </c>
      <c r="B40" s="37" t="s">
        <v>100</v>
      </c>
      <c r="C40" s="36" t="s">
        <v>103</v>
      </c>
      <c r="D40" s="41" t="s">
        <v>46</v>
      </c>
      <c r="E40" s="36">
        <v>2000</v>
      </c>
      <c r="F40" s="36" t="s">
        <v>104</v>
      </c>
      <c r="G40" s="38"/>
      <c r="H40" s="38"/>
      <c r="I40" s="36" t="s">
        <v>84</v>
      </c>
      <c r="J40" s="36" t="s">
        <v>85</v>
      </c>
      <c r="K40" s="36" t="s">
        <v>84</v>
      </c>
      <c r="L40" s="36"/>
      <c r="M40" s="37"/>
      <c r="N40" s="37"/>
    </row>
    <row r="41" spans="1:14" ht="14.25">
      <c r="A41" s="36">
        <v>55</v>
      </c>
      <c r="B41" s="42" t="s">
        <v>106</v>
      </c>
      <c r="C41" s="41" t="s">
        <v>107</v>
      </c>
      <c r="D41" s="41" t="s">
        <v>108</v>
      </c>
      <c r="E41" s="36"/>
      <c r="F41" s="36"/>
      <c r="G41" s="38"/>
      <c r="H41" s="38"/>
      <c r="I41" s="36"/>
      <c r="J41" s="36"/>
      <c r="K41" s="36"/>
      <c r="L41" s="36"/>
      <c r="M41" s="37"/>
      <c r="N41" s="37"/>
    </row>
    <row r="42" spans="1:14" ht="14.25">
      <c r="A42" s="36">
        <v>54</v>
      </c>
      <c r="B42" s="42" t="s">
        <v>109</v>
      </c>
      <c r="C42" s="41" t="s">
        <v>110</v>
      </c>
      <c r="D42" s="41" t="s">
        <v>105</v>
      </c>
      <c r="E42" s="36"/>
      <c r="F42" s="36"/>
      <c r="G42" s="38"/>
      <c r="H42" s="38"/>
      <c r="I42" s="36"/>
      <c r="J42" s="36"/>
      <c r="K42" s="36"/>
      <c r="L42" s="36"/>
      <c r="M42" s="37"/>
      <c r="N42" s="37"/>
    </row>
    <row r="43" spans="1:14" ht="14.25">
      <c r="A43" s="36">
        <v>58</v>
      </c>
      <c r="B43" s="42" t="s">
        <v>111</v>
      </c>
      <c r="C43" s="41" t="s">
        <v>112</v>
      </c>
      <c r="D43" s="41" t="s">
        <v>105</v>
      </c>
      <c r="E43" s="36"/>
      <c r="F43" s="36"/>
      <c r="G43" s="38"/>
      <c r="H43" s="38"/>
      <c r="I43" s="36"/>
      <c r="J43" s="36"/>
      <c r="K43" s="36"/>
      <c r="L43" s="36"/>
      <c r="M43" s="37"/>
      <c r="N43" s="37"/>
    </row>
    <row r="44" spans="1:14" ht="14.25">
      <c r="A44" s="36">
        <v>79</v>
      </c>
      <c r="B44" s="42" t="s">
        <v>113</v>
      </c>
      <c r="C44" s="41" t="s">
        <v>112</v>
      </c>
      <c r="D44" s="41" t="s">
        <v>22</v>
      </c>
      <c r="E44" s="36"/>
      <c r="F44" s="36"/>
      <c r="G44" s="38"/>
      <c r="H44" s="38"/>
      <c r="I44" s="36"/>
      <c r="J44" s="36"/>
      <c r="K44" s="36"/>
      <c r="L44" s="36"/>
      <c r="M44" s="37"/>
      <c r="N44" s="37"/>
    </row>
    <row r="45" spans="1:14" ht="14.25">
      <c r="A45" s="36">
        <v>56</v>
      </c>
      <c r="B45" s="42" t="s">
        <v>106</v>
      </c>
      <c r="C45" s="41" t="s">
        <v>114</v>
      </c>
      <c r="D45" s="41" t="s">
        <v>108</v>
      </c>
      <c r="E45" s="36"/>
      <c r="F45" s="36"/>
      <c r="G45" s="38"/>
      <c r="H45" s="38"/>
      <c r="I45" s="36"/>
      <c r="J45" s="36"/>
      <c r="K45" s="36"/>
      <c r="L45" s="36"/>
      <c r="M45" s="37"/>
      <c r="N45" s="37"/>
    </row>
    <row r="46" spans="1:14" ht="14.25">
      <c r="A46" s="36">
        <v>59</v>
      </c>
      <c r="B46" s="42" t="s">
        <v>115</v>
      </c>
      <c r="C46" s="41" t="s">
        <v>116</v>
      </c>
      <c r="D46" s="41" t="s">
        <v>105</v>
      </c>
      <c r="E46" s="36"/>
      <c r="F46" s="36"/>
      <c r="G46" s="38"/>
      <c r="H46" s="38"/>
      <c r="I46" s="36"/>
      <c r="J46" s="36"/>
      <c r="K46" s="36"/>
      <c r="L46" s="36"/>
      <c r="M46" s="37"/>
      <c r="N46" s="37"/>
    </row>
    <row r="47" spans="1:14" ht="14.25">
      <c r="A47" s="36">
        <v>98</v>
      </c>
      <c r="B47" s="42" t="s">
        <v>106</v>
      </c>
      <c r="C47" s="41" t="s">
        <v>117</v>
      </c>
      <c r="D47" s="41" t="s">
        <v>108</v>
      </c>
      <c r="E47" s="36"/>
      <c r="F47" s="36"/>
      <c r="G47" s="38"/>
      <c r="H47" s="38"/>
      <c r="I47" s="36"/>
      <c r="J47" s="36"/>
      <c r="K47" s="36"/>
      <c r="L47" s="36"/>
      <c r="M47" s="37"/>
      <c r="N47" s="37"/>
    </row>
    <row r="48" spans="1:14" ht="14.25">
      <c r="A48" s="36">
        <v>53</v>
      </c>
      <c r="B48" s="42" t="s">
        <v>57</v>
      </c>
      <c r="C48" s="41" t="s">
        <v>129</v>
      </c>
      <c r="D48" s="41" t="s">
        <v>105</v>
      </c>
      <c r="E48" s="36"/>
      <c r="F48" s="36"/>
      <c r="G48" s="38"/>
      <c r="H48" s="38"/>
      <c r="I48" s="36"/>
      <c r="J48" s="36"/>
      <c r="K48" s="36"/>
      <c r="L48" s="36"/>
      <c r="M48" s="37"/>
      <c r="N48" s="37"/>
    </row>
    <row r="49" spans="1:14" ht="14.25">
      <c r="A49" s="49">
        <v>99</v>
      </c>
      <c r="B49" s="50" t="s">
        <v>100</v>
      </c>
      <c r="C49" s="49" t="s">
        <v>128</v>
      </c>
      <c r="D49" s="41" t="s">
        <v>46</v>
      </c>
      <c r="E49" s="36"/>
      <c r="F49" s="36"/>
      <c r="G49" s="38"/>
      <c r="H49" s="38"/>
      <c r="I49" s="36"/>
      <c r="J49" s="36"/>
      <c r="K49" s="36"/>
      <c r="L49" s="36"/>
      <c r="M49" s="37"/>
      <c r="N49" s="37"/>
    </row>
    <row r="50" spans="1:14" ht="14.25">
      <c r="A50" s="36"/>
      <c r="B50" s="37"/>
      <c r="C50" s="36"/>
      <c r="D50" s="36"/>
      <c r="E50" s="36"/>
      <c r="F50" s="36"/>
      <c r="G50" s="38"/>
      <c r="H50" s="38"/>
      <c r="I50" s="36"/>
      <c r="J50" s="36"/>
      <c r="K50" s="36"/>
      <c r="L50" s="36"/>
      <c r="M50" s="37"/>
      <c r="N50" s="37"/>
    </row>
    <row r="51" spans="1:14" ht="14.25">
      <c r="A51" s="36"/>
      <c r="B51" s="37"/>
      <c r="C51" s="36"/>
      <c r="D51" s="36"/>
      <c r="E51" s="36"/>
      <c r="F51" s="36"/>
      <c r="G51" s="38"/>
      <c r="H51" s="38"/>
      <c r="I51" s="36"/>
      <c r="J51" s="36"/>
      <c r="K51" s="36"/>
      <c r="L51" s="36"/>
      <c r="M51" s="37"/>
      <c r="N51" s="37"/>
    </row>
    <row r="52" spans="1:14" ht="14.25">
      <c r="A52" s="36"/>
      <c r="B52" s="37"/>
      <c r="C52" s="36"/>
      <c r="D52" s="36"/>
      <c r="E52" s="36"/>
      <c r="F52" s="36"/>
      <c r="G52" s="38"/>
      <c r="H52" s="38"/>
      <c r="I52" s="36"/>
      <c r="J52" s="36"/>
      <c r="K52" s="36"/>
      <c r="L52" s="36"/>
      <c r="M52" s="37"/>
      <c r="N52" s="37"/>
    </row>
    <row r="53" spans="1:14" ht="14.25">
      <c r="A53" s="36"/>
      <c r="B53" s="37"/>
      <c r="C53" s="36"/>
      <c r="D53" s="36"/>
      <c r="E53" s="36"/>
      <c r="F53" s="36"/>
      <c r="G53" s="38"/>
      <c r="H53" s="38"/>
      <c r="I53" s="36"/>
      <c r="J53" s="36"/>
      <c r="K53" s="36"/>
      <c r="L53" s="36"/>
      <c r="M53" s="37"/>
      <c r="N53" s="37"/>
    </row>
    <row r="54" spans="1:14" ht="14.25">
      <c r="A54" s="36"/>
      <c r="B54" s="37"/>
      <c r="C54" s="36"/>
      <c r="D54" s="36"/>
      <c r="E54" s="36"/>
      <c r="F54" s="36"/>
      <c r="G54" s="38"/>
      <c r="H54" s="38"/>
      <c r="I54" s="36"/>
      <c r="J54" s="36"/>
      <c r="K54" s="36"/>
      <c r="L54" s="36"/>
      <c r="M54" s="37"/>
      <c r="N54" s="37"/>
    </row>
    <row r="55" spans="1:14" ht="14.25">
      <c r="A55" s="36"/>
      <c r="B55" s="37"/>
      <c r="C55" s="36"/>
      <c r="D55" s="36"/>
      <c r="E55" s="36"/>
      <c r="F55" s="36"/>
      <c r="G55" s="38"/>
      <c r="H55" s="38"/>
      <c r="I55" s="36"/>
      <c r="J55" s="36"/>
      <c r="K55" s="36"/>
      <c r="L55" s="36"/>
      <c r="M55" s="37"/>
      <c r="N55" s="37"/>
    </row>
    <row r="56" spans="1:14" ht="14.25">
      <c r="A56" s="36"/>
      <c r="B56" s="37"/>
      <c r="C56" s="36"/>
      <c r="D56" s="36"/>
      <c r="E56" s="36"/>
      <c r="F56" s="36"/>
      <c r="G56" s="38"/>
      <c r="H56" s="38"/>
      <c r="I56" s="36"/>
      <c r="J56" s="36"/>
      <c r="K56" s="36"/>
      <c r="L56" s="36"/>
      <c r="M56" s="37"/>
      <c r="N56" s="37"/>
    </row>
    <row r="57" spans="1:14" ht="14.25">
      <c r="A57" s="36"/>
      <c r="B57" s="37"/>
      <c r="C57" s="36"/>
      <c r="D57" s="36"/>
      <c r="E57" s="36"/>
      <c r="F57" s="36"/>
      <c r="G57" s="38"/>
      <c r="H57" s="38"/>
      <c r="I57" s="36"/>
      <c r="J57" s="36"/>
      <c r="K57" s="36"/>
      <c r="L57" s="36"/>
      <c r="M57" s="37"/>
      <c r="N57" s="37"/>
    </row>
    <row r="58" spans="1:14" ht="14.25">
      <c r="A58" s="36"/>
      <c r="B58" s="37"/>
      <c r="C58" s="36"/>
      <c r="D58" s="36"/>
      <c r="E58" s="36"/>
      <c r="F58" s="36"/>
      <c r="G58" s="38"/>
      <c r="H58" s="38"/>
      <c r="I58" s="36"/>
      <c r="J58" s="36"/>
      <c r="K58" s="36"/>
      <c r="L58" s="36"/>
      <c r="M58" s="37"/>
      <c r="N58" s="37"/>
    </row>
    <row r="59" spans="1:14" ht="14.25">
      <c r="A59" s="36"/>
      <c r="B59" s="37"/>
      <c r="C59" s="36"/>
      <c r="D59" s="36"/>
      <c r="E59" s="36"/>
      <c r="F59" s="36"/>
      <c r="G59" s="38"/>
      <c r="H59" s="38"/>
      <c r="I59" s="36"/>
      <c r="J59" s="36"/>
      <c r="K59" s="36"/>
      <c r="L59" s="36"/>
      <c r="M59" s="37"/>
      <c r="N59" s="37"/>
    </row>
    <row r="60" spans="1:14" ht="14.25">
      <c r="A60" s="36"/>
      <c r="B60" s="37"/>
      <c r="C60" s="36"/>
      <c r="D60" s="36"/>
      <c r="E60" s="36"/>
      <c r="F60" s="36"/>
      <c r="G60" s="38"/>
      <c r="H60" s="38"/>
      <c r="I60" s="36"/>
      <c r="J60" s="36"/>
      <c r="K60" s="36"/>
      <c r="L60" s="36"/>
      <c r="M60" s="37"/>
      <c r="N60" s="37"/>
    </row>
    <row r="61" spans="1:14" ht="14.25">
      <c r="A61" s="36"/>
      <c r="B61" s="37"/>
      <c r="C61" s="36"/>
      <c r="D61" s="36"/>
      <c r="E61" s="36"/>
      <c r="F61" s="36"/>
      <c r="G61" s="38"/>
      <c r="H61" s="38"/>
      <c r="I61" s="36"/>
      <c r="J61" s="36"/>
      <c r="K61" s="36"/>
      <c r="L61" s="36"/>
      <c r="M61" s="37"/>
      <c r="N61" s="37"/>
    </row>
    <row r="62" spans="1:14" ht="14.25">
      <c r="A62" s="36"/>
      <c r="B62" s="37"/>
      <c r="C62" s="36"/>
      <c r="D62" s="36"/>
      <c r="E62" s="36"/>
      <c r="F62" s="36"/>
      <c r="G62" s="38"/>
      <c r="H62" s="38"/>
      <c r="I62" s="36"/>
      <c r="J62" s="36"/>
      <c r="K62" s="36"/>
      <c r="L62" s="36"/>
      <c r="M62" s="37"/>
      <c r="N62" s="37"/>
    </row>
    <row r="63" spans="1:14" ht="14.25">
      <c r="A63" s="36"/>
      <c r="B63" s="37"/>
      <c r="C63" s="36"/>
      <c r="D63" s="36"/>
      <c r="E63" s="36"/>
      <c r="F63" s="36"/>
      <c r="G63" s="38"/>
      <c r="H63" s="38"/>
      <c r="I63" s="36"/>
      <c r="J63" s="36"/>
      <c r="K63" s="36"/>
      <c r="L63" s="36"/>
      <c r="M63" s="37"/>
      <c r="N63" s="37"/>
    </row>
    <row r="64" spans="1:14" ht="14.25">
      <c r="A64" s="36"/>
      <c r="B64" s="37"/>
      <c r="C64" s="36"/>
      <c r="D64" s="36"/>
      <c r="E64" s="36"/>
      <c r="F64" s="36"/>
      <c r="G64" s="38"/>
      <c r="H64" s="38"/>
      <c r="I64" s="36"/>
      <c r="J64" s="36"/>
      <c r="K64" s="36"/>
      <c r="L64" s="36"/>
      <c r="M64" s="37"/>
      <c r="N64" s="37"/>
    </row>
    <row r="65" spans="1:14" ht="14.25">
      <c r="A65" s="36"/>
      <c r="B65" s="37"/>
      <c r="C65" s="36"/>
      <c r="D65" s="36"/>
      <c r="E65" s="36"/>
      <c r="F65" s="36"/>
      <c r="G65" s="38"/>
      <c r="H65" s="38"/>
      <c r="I65" s="36"/>
      <c r="J65" s="36"/>
      <c r="K65" s="36"/>
      <c r="L65" s="36"/>
      <c r="M65" s="37"/>
      <c r="N65" s="37"/>
    </row>
    <row r="66" spans="1:14" ht="14.25">
      <c r="A66" s="36"/>
      <c r="B66" s="37"/>
      <c r="C66" s="36"/>
      <c r="D66" s="36"/>
      <c r="E66" s="36"/>
      <c r="F66" s="36"/>
      <c r="G66" s="38"/>
      <c r="H66" s="38"/>
      <c r="I66" s="36"/>
      <c r="J66" s="36"/>
      <c r="K66" s="36"/>
      <c r="L66" s="36"/>
      <c r="M66" s="37"/>
      <c r="N66" s="37"/>
    </row>
    <row r="67" spans="1:14" ht="14.25">
      <c r="A67" s="36"/>
      <c r="B67" s="37"/>
      <c r="C67" s="36"/>
      <c r="D67" s="36"/>
      <c r="E67" s="36"/>
      <c r="F67" s="36"/>
      <c r="G67" s="38"/>
      <c r="H67" s="38"/>
      <c r="I67" s="36"/>
      <c r="J67" s="36"/>
      <c r="K67" s="36"/>
      <c r="L67" s="36"/>
      <c r="M67" s="37"/>
      <c r="N67" s="37"/>
    </row>
    <row r="68" spans="1:14" ht="14.25">
      <c r="A68" s="36"/>
      <c r="B68" s="37"/>
      <c r="C68" s="36"/>
      <c r="D68" s="36"/>
      <c r="E68" s="36"/>
      <c r="F68" s="36"/>
      <c r="G68" s="38"/>
      <c r="H68" s="38"/>
      <c r="I68" s="36"/>
      <c r="J68" s="36"/>
      <c r="K68" s="36"/>
      <c r="L68" s="36"/>
      <c r="M68" s="37"/>
      <c r="N68" s="37"/>
    </row>
    <row r="69" spans="1:14" ht="14.25">
      <c r="A69" s="36"/>
      <c r="B69" s="37"/>
      <c r="C69" s="36"/>
      <c r="D69" s="36"/>
      <c r="E69" s="36"/>
      <c r="F69" s="36"/>
      <c r="G69" s="38"/>
      <c r="H69" s="38"/>
      <c r="I69" s="36"/>
      <c r="J69" s="36"/>
      <c r="K69" s="36"/>
      <c r="L69" s="36"/>
      <c r="M69" s="37"/>
      <c r="N69" s="37"/>
    </row>
    <row r="70" spans="1:14" ht="14.25">
      <c r="A70" s="36"/>
      <c r="B70" s="37"/>
      <c r="C70" s="36"/>
      <c r="D70" s="36"/>
      <c r="E70" s="36"/>
      <c r="F70" s="36"/>
      <c r="G70" s="38"/>
      <c r="H70" s="38"/>
      <c r="I70" s="36"/>
      <c r="J70" s="36"/>
      <c r="K70" s="36"/>
      <c r="L70" s="36"/>
      <c r="M70" s="37"/>
      <c r="N70" s="37"/>
    </row>
    <row r="71" spans="1:14" ht="14.25">
      <c r="A71" s="36"/>
      <c r="B71" s="37"/>
      <c r="C71" s="36"/>
      <c r="D71" s="36"/>
      <c r="E71" s="36"/>
      <c r="F71" s="36"/>
      <c r="G71" s="38"/>
      <c r="H71" s="38"/>
      <c r="I71" s="36"/>
      <c r="J71" s="36"/>
      <c r="K71" s="36"/>
      <c r="L71" s="36"/>
      <c r="M71" s="37"/>
      <c r="N71" s="37"/>
    </row>
    <row r="72" spans="1:14" ht="14.25">
      <c r="A72" s="36"/>
      <c r="B72" s="37"/>
      <c r="C72" s="36"/>
      <c r="D72" s="36"/>
      <c r="E72" s="36"/>
      <c r="F72" s="36"/>
      <c r="G72" s="38"/>
      <c r="H72" s="38"/>
      <c r="I72" s="36"/>
      <c r="J72" s="36"/>
      <c r="K72" s="36"/>
      <c r="L72" s="36"/>
      <c r="M72" s="37"/>
      <c r="N72" s="37"/>
    </row>
    <row r="73" spans="1:14" ht="14.25">
      <c r="A73" s="36"/>
      <c r="B73" s="37"/>
      <c r="C73" s="36"/>
      <c r="D73" s="36"/>
      <c r="E73" s="36"/>
      <c r="F73" s="36"/>
      <c r="G73" s="38"/>
      <c r="H73" s="38"/>
      <c r="I73" s="36"/>
      <c r="J73" s="36"/>
      <c r="K73" s="36"/>
      <c r="L73" s="36"/>
      <c r="M73" s="37"/>
      <c r="N73" s="37"/>
    </row>
    <row r="74" spans="1:14" ht="14.25">
      <c r="A74" s="36"/>
      <c r="B74" s="37"/>
      <c r="C74" s="36"/>
      <c r="D74" s="36"/>
      <c r="E74" s="36"/>
      <c r="F74" s="36"/>
      <c r="G74" s="38"/>
      <c r="H74" s="38"/>
      <c r="I74" s="36"/>
      <c r="J74" s="36"/>
      <c r="K74" s="36"/>
      <c r="L74" s="36"/>
      <c r="M74" s="37"/>
      <c r="N74" s="37"/>
    </row>
    <row r="75" spans="1:14" ht="14.25">
      <c r="A75" s="36"/>
      <c r="B75" s="37"/>
      <c r="C75" s="36"/>
      <c r="D75" s="36"/>
      <c r="E75" s="36"/>
      <c r="F75" s="36"/>
      <c r="G75" s="38"/>
      <c r="H75" s="38"/>
      <c r="I75" s="36"/>
      <c r="J75" s="36"/>
      <c r="K75" s="36"/>
      <c r="L75" s="36"/>
      <c r="M75" s="37"/>
      <c r="N75" s="37"/>
    </row>
    <row r="76" spans="1:14" ht="14.25">
      <c r="A76" s="36"/>
      <c r="B76" s="37"/>
      <c r="C76" s="36"/>
      <c r="D76" s="36"/>
      <c r="E76" s="36"/>
      <c r="F76" s="36"/>
      <c r="G76" s="38"/>
      <c r="H76" s="38"/>
      <c r="I76" s="36"/>
      <c r="J76" s="36"/>
      <c r="K76" s="36"/>
      <c r="L76" s="36"/>
      <c r="M76" s="37"/>
      <c r="N76" s="37"/>
    </row>
    <row r="77" spans="1:14" ht="14.25">
      <c r="A77" s="36"/>
      <c r="B77" s="37"/>
      <c r="C77" s="36"/>
      <c r="D77" s="36"/>
      <c r="E77" s="36"/>
      <c r="F77" s="36"/>
      <c r="G77" s="38"/>
      <c r="H77" s="38"/>
      <c r="I77" s="36"/>
      <c r="J77" s="36"/>
      <c r="K77" s="36"/>
      <c r="L77" s="36"/>
      <c r="M77" s="37"/>
      <c r="N77" s="37"/>
    </row>
    <row r="78" spans="1:14" ht="14.25">
      <c r="A78" s="36"/>
      <c r="B78" s="37"/>
      <c r="C78" s="36"/>
      <c r="D78" s="36"/>
      <c r="E78" s="36"/>
      <c r="F78" s="36"/>
      <c r="G78" s="38"/>
      <c r="H78" s="38"/>
      <c r="I78" s="36"/>
      <c r="J78" s="36"/>
      <c r="K78" s="36"/>
      <c r="L78" s="36"/>
      <c r="M78" s="37"/>
      <c r="N78" s="37"/>
    </row>
    <row r="79" spans="1:14" ht="14.25">
      <c r="A79" s="36"/>
      <c r="B79" s="37"/>
      <c r="C79" s="36"/>
      <c r="D79" s="36"/>
      <c r="E79" s="36"/>
      <c r="F79" s="36"/>
      <c r="G79" s="38"/>
      <c r="H79" s="38"/>
      <c r="I79" s="36"/>
      <c r="J79" s="36"/>
      <c r="K79" s="36"/>
      <c r="L79" s="36"/>
      <c r="M79" s="37"/>
      <c r="N79" s="37"/>
    </row>
  </sheetData>
  <sheetProtection/>
  <autoFilter ref="A4:N47"/>
  <mergeCells count="1">
    <mergeCell ref="A1:M1"/>
  </mergeCells>
  <conditionalFormatting sqref="A5:N79">
    <cfRule type="expression" priority="1" dxfId="2" stopIfTrue="1">
      <formula>#REF!=1</formula>
    </cfRule>
    <cfRule type="expression" priority="2" dxfId="1" stopIfTrue="1">
      <formula>#REF!=2</formula>
    </cfRule>
    <cfRule type="expression" priority="3" dxfId="0" stopIfTrue="1">
      <formula>#REF!=3</formula>
    </cfRule>
  </conditionalFormatting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landscape" paperSize="9" scale="49" r:id="rId3"/>
  <headerFooter alignWithMargins="0">
    <oddFooter>&amp;L&amp;D&amp;R&amp;Z&amp;F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T1" sqref="T1"/>
    </sheetView>
  </sheetViews>
  <sheetFormatPr defaultColWidth="11.421875" defaultRowHeight="12.75"/>
  <cols>
    <col min="1" max="1" width="4.8515625" style="0" customWidth="1"/>
    <col min="2" max="2" width="4.140625" style="1" bestFit="1" customWidth="1"/>
    <col min="3" max="4" width="17.28125" style="1" customWidth="1"/>
    <col min="5" max="5" width="21.57421875" style="1" customWidth="1"/>
    <col min="6" max="6" width="9.140625" style="1" customWidth="1"/>
    <col min="7" max="9" width="5.28125" style="1" customWidth="1"/>
    <col min="10" max="17" width="5.28125" style="0" customWidth="1"/>
    <col min="18" max="18" width="8.140625" style="0" customWidth="1"/>
    <col min="19" max="19" width="0.2890625" style="0" customWidth="1"/>
    <col min="20" max="20" width="9.140625" style="0" customWidth="1"/>
  </cols>
  <sheetData>
    <row r="1" spans="1:18" ht="57" customHeight="1">
      <c r="A1" s="69"/>
      <c r="B1" s="69"/>
      <c r="C1" s="69"/>
      <c r="D1" s="72"/>
      <c r="E1" s="74"/>
      <c r="F1" s="74"/>
      <c r="G1" s="74"/>
      <c r="H1" s="74"/>
      <c r="I1" s="74"/>
      <c r="J1" s="74"/>
      <c r="K1" s="74"/>
      <c r="L1" s="73"/>
      <c r="M1" s="73"/>
      <c r="N1" s="73"/>
      <c r="O1" s="73"/>
      <c r="P1" s="73"/>
      <c r="Q1" s="73"/>
      <c r="R1" s="73"/>
    </row>
    <row r="2" spans="1:18" ht="11.25" customHeight="1">
      <c r="A2" s="14"/>
      <c r="B2" s="14"/>
      <c r="C2" s="14"/>
      <c r="D2" s="15"/>
      <c r="E2" s="16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  <c r="R2" s="17"/>
    </row>
    <row r="3" spans="1:18" ht="18">
      <c r="A3" s="26"/>
      <c r="B3" s="27" t="s">
        <v>126</v>
      </c>
      <c r="C3" s="28"/>
      <c r="D3" s="28"/>
      <c r="E3" s="28"/>
      <c r="F3" s="28" t="s">
        <v>122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3">
        <v>2011</v>
      </c>
    </row>
    <row r="4" spans="1:18" s="2" customFormat="1" ht="63.75" customHeight="1">
      <c r="A4" s="69"/>
      <c r="B4" s="43" t="s">
        <v>0</v>
      </c>
      <c r="C4" s="44"/>
      <c r="D4" s="44" t="s">
        <v>2</v>
      </c>
      <c r="E4" s="44" t="s">
        <v>6</v>
      </c>
      <c r="F4" s="45" t="s">
        <v>66</v>
      </c>
      <c r="G4" s="12" t="s">
        <v>123</v>
      </c>
      <c r="H4" s="12" t="s">
        <v>7</v>
      </c>
      <c r="I4" s="12" t="s">
        <v>7</v>
      </c>
      <c r="J4" s="12" t="s">
        <v>131</v>
      </c>
      <c r="K4" s="12" t="s">
        <v>59</v>
      </c>
      <c r="L4" s="52"/>
      <c r="M4" s="52"/>
      <c r="N4" s="12"/>
      <c r="O4" s="12"/>
      <c r="P4" s="12"/>
      <c r="Q4" s="12"/>
      <c r="R4" s="54" t="s">
        <v>4</v>
      </c>
    </row>
    <row r="5" spans="1:18" ht="15">
      <c r="A5" s="69"/>
      <c r="B5" s="47">
        <v>1</v>
      </c>
      <c r="C5" s="46" t="s">
        <v>148</v>
      </c>
      <c r="D5" s="46" t="s">
        <v>16</v>
      </c>
      <c r="E5" s="46" t="s">
        <v>22</v>
      </c>
      <c r="F5" s="13">
        <v>114</v>
      </c>
      <c r="G5" s="47">
        <v>10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>
        <f>SUM(G5:Q5)</f>
        <v>10</v>
      </c>
    </row>
    <row r="6" spans="1:18" ht="15">
      <c r="A6" s="69"/>
      <c r="B6" s="47">
        <f>B5+1</f>
        <v>2</v>
      </c>
      <c r="C6" s="46" t="s">
        <v>100</v>
      </c>
      <c r="D6" s="46" t="s">
        <v>101</v>
      </c>
      <c r="E6" s="46" t="s">
        <v>46</v>
      </c>
      <c r="F6" s="13">
        <v>101</v>
      </c>
      <c r="G6" s="47">
        <v>8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>
        <f>SUM(G6:Q6)</f>
        <v>8</v>
      </c>
    </row>
    <row r="7" spans="1:18" ht="11.25" customHeight="1">
      <c r="A7" s="69"/>
      <c r="B7" s="22"/>
      <c r="C7" s="23"/>
      <c r="D7" s="23"/>
      <c r="E7" s="23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8">
      <c r="A8" s="69"/>
      <c r="B8" s="27" t="str">
        <f>B3</f>
        <v>Hochsprung</v>
      </c>
      <c r="C8" s="28"/>
      <c r="D8" s="28"/>
      <c r="E8" s="28"/>
      <c r="F8" s="28" t="s">
        <v>124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53">
        <f>R3</f>
        <v>2011</v>
      </c>
    </row>
    <row r="9" spans="1:18" s="2" customFormat="1" ht="63.75" customHeight="1">
      <c r="A9" s="69"/>
      <c r="B9" s="43" t="s">
        <v>0</v>
      </c>
      <c r="C9" s="44" t="s">
        <v>1</v>
      </c>
      <c r="D9" s="44" t="s">
        <v>2</v>
      </c>
      <c r="E9" s="44" t="s">
        <v>6</v>
      </c>
      <c r="F9" s="45" t="s">
        <v>66</v>
      </c>
      <c r="G9" s="12" t="str">
        <f aca="true" t="shared" si="0" ref="G9:Q9">IF(G4=0,"",G4)</f>
        <v>Gretzenb.</v>
      </c>
      <c r="H9" s="12" t="str">
        <f t="shared" si="0"/>
        <v>Aarau</v>
      </c>
      <c r="I9" s="12" t="str">
        <f t="shared" si="0"/>
        <v>Aarau</v>
      </c>
      <c r="J9" s="12" t="str">
        <f t="shared" si="0"/>
        <v>Kreuzling.</v>
      </c>
      <c r="K9" s="12" t="str">
        <f t="shared" si="0"/>
        <v>Dulliken</v>
      </c>
      <c r="L9" s="52">
        <f t="shared" si="0"/>
      </c>
      <c r="M9" s="52">
        <f t="shared" si="0"/>
      </c>
      <c r="N9" s="12">
        <f t="shared" si="0"/>
      </c>
      <c r="O9" s="12">
        <f t="shared" si="0"/>
      </c>
      <c r="P9" s="12">
        <f t="shared" si="0"/>
      </c>
      <c r="Q9" s="12">
        <f t="shared" si="0"/>
      </c>
      <c r="R9" s="54" t="s">
        <v>4</v>
      </c>
    </row>
    <row r="10" spans="1:18" ht="15">
      <c r="A10" s="69"/>
      <c r="B10" s="47">
        <v>1</v>
      </c>
      <c r="C10" s="46" t="s">
        <v>44</v>
      </c>
      <c r="D10" s="46" t="s">
        <v>45</v>
      </c>
      <c r="E10" s="46" t="s">
        <v>46</v>
      </c>
      <c r="F10" s="13">
        <v>115</v>
      </c>
      <c r="G10" s="47">
        <v>10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>
        <f>SUM(G10:Q10)</f>
        <v>10</v>
      </c>
    </row>
    <row r="11" spans="1:18" ht="15">
      <c r="A11" s="69"/>
      <c r="B11" s="47">
        <f>B10+1</f>
        <v>2</v>
      </c>
      <c r="C11" s="46" t="s">
        <v>57</v>
      </c>
      <c r="D11" s="46" t="s">
        <v>18</v>
      </c>
      <c r="E11" s="46" t="s">
        <v>46</v>
      </c>
      <c r="F11" s="13">
        <v>132</v>
      </c>
      <c r="G11" s="47">
        <v>8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>
        <f>SUM(G11:Q11)</f>
        <v>8</v>
      </c>
    </row>
    <row r="12" spans="1:18" ht="15">
      <c r="A12" s="69"/>
      <c r="B12" s="47">
        <f>B11+1</f>
        <v>3</v>
      </c>
      <c r="C12" s="46" t="s">
        <v>100</v>
      </c>
      <c r="D12" s="46" t="s">
        <v>103</v>
      </c>
      <c r="E12" s="46" t="s">
        <v>46</v>
      </c>
      <c r="F12" s="13">
        <v>102</v>
      </c>
      <c r="G12" s="47">
        <v>6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>
        <f>SUM(G12:Q12)</f>
        <v>6</v>
      </c>
    </row>
    <row r="13" spans="1:18" ht="15">
      <c r="A13" s="69"/>
      <c r="B13" s="55"/>
      <c r="C13" s="56"/>
      <c r="D13" s="56"/>
      <c r="E13" s="56"/>
      <c r="F13" s="59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5">
      <c r="A14" s="69"/>
      <c r="B14" s="55"/>
      <c r="C14" s="56"/>
      <c r="D14" s="56"/>
      <c r="E14" s="56"/>
      <c r="F14" s="59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5">
      <c r="A15" s="69"/>
      <c r="B15" s="55"/>
      <c r="C15" s="56"/>
      <c r="D15" s="56"/>
      <c r="E15" s="56"/>
      <c r="F15" s="59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5">
      <c r="A16" s="69"/>
      <c r="B16" s="55"/>
      <c r="C16" s="56"/>
      <c r="D16" s="56"/>
      <c r="E16" s="56"/>
      <c r="F16" s="59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15">
      <c r="A17" s="69"/>
      <c r="B17" s="55"/>
      <c r="C17" s="56"/>
      <c r="D17" s="56"/>
      <c r="E17" s="56"/>
      <c r="F17" s="59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5">
      <c r="A18" s="69"/>
      <c r="B18" s="55"/>
      <c r="C18" s="56"/>
      <c r="D18" s="56"/>
      <c r="E18" s="56"/>
      <c r="F18" s="59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5">
      <c r="A19" s="69"/>
      <c r="B19" s="55"/>
      <c r="C19" s="56"/>
      <c r="D19" s="56"/>
      <c r="E19" s="56"/>
      <c r="F19" s="59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5">
      <c r="A20" s="69"/>
      <c r="B20" s="55"/>
      <c r="C20" s="56"/>
      <c r="D20" s="56"/>
      <c r="E20" s="56"/>
      <c r="F20" s="59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5">
      <c r="A21" s="69"/>
      <c r="B21" s="55"/>
      <c r="C21" s="56"/>
      <c r="D21" s="56"/>
      <c r="E21" s="56"/>
      <c r="F21" s="59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5">
      <c r="A22" s="69"/>
      <c r="B22" s="55"/>
      <c r="C22" s="56"/>
      <c r="D22" s="56"/>
      <c r="E22" s="56"/>
      <c r="F22" s="59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15">
      <c r="A23" s="69"/>
      <c r="B23" s="55"/>
      <c r="C23" s="56"/>
      <c r="D23" s="56"/>
      <c r="E23" s="56"/>
      <c r="F23" s="59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15">
      <c r="A24" s="69"/>
      <c r="B24" s="55"/>
      <c r="C24" s="56"/>
      <c r="D24" s="56"/>
      <c r="E24" s="56"/>
      <c r="F24" s="59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5.25" customHeight="1">
      <c r="A25" s="69"/>
      <c r="B25" s="58"/>
      <c r="C25" s="56"/>
      <c r="D25" s="56"/>
      <c r="E25" s="56"/>
      <c r="F25" s="59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8"/>
    </row>
    <row r="26" spans="1:18" s="4" customFormat="1" ht="18.75" customHeight="1">
      <c r="A26" s="69"/>
      <c r="B26" s="71" t="s">
        <v>5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18" ht="30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1.25" customHeight="1">
      <c r="A28" s="14"/>
      <c r="B28" s="6"/>
      <c r="C28" s="19"/>
      <c r="D28" s="19"/>
      <c r="E28" s="19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</sheetData>
  <sheetProtection/>
  <mergeCells count="6">
    <mergeCell ref="A27:R27"/>
    <mergeCell ref="A1:D1"/>
    <mergeCell ref="A4:A26"/>
    <mergeCell ref="L1:R1"/>
    <mergeCell ref="E1:K1"/>
    <mergeCell ref="B26:R2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T1" sqref="T1"/>
    </sheetView>
  </sheetViews>
  <sheetFormatPr defaultColWidth="11.421875" defaultRowHeight="12.75"/>
  <cols>
    <col min="1" max="1" width="4.8515625" style="0" customWidth="1"/>
    <col min="2" max="2" width="4.140625" style="1" bestFit="1" customWidth="1"/>
    <col min="3" max="4" width="17.28125" style="1" customWidth="1"/>
    <col min="5" max="5" width="21.57421875" style="1" customWidth="1"/>
    <col min="6" max="6" width="9.140625" style="1" customWidth="1"/>
    <col min="7" max="9" width="5.28125" style="1" customWidth="1"/>
    <col min="10" max="17" width="5.28125" style="0" customWidth="1"/>
    <col min="18" max="18" width="8.140625" style="0" customWidth="1"/>
    <col min="19" max="19" width="0.2890625" style="0" customWidth="1"/>
    <col min="20" max="20" width="9.140625" style="0" customWidth="1"/>
  </cols>
  <sheetData>
    <row r="1" spans="1:18" ht="57" customHeight="1">
      <c r="A1" s="69"/>
      <c r="B1" s="69"/>
      <c r="C1" s="69"/>
      <c r="D1" s="72"/>
      <c r="E1" s="74"/>
      <c r="F1" s="74"/>
      <c r="G1" s="74"/>
      <c r="H1" s="74"/>
      <c r="I1" s="74"/>
      <c r="J1" s="74"/>
      <c r="K1" s="74"/>
      <c r="L1" s="73"/>
      <c r="M1" s="73"/>
      <c r="N1" s="73"/>
      <c r="O1" s="73"/>
      <c r="P1" s="73"/>
      <c r="Q1" s="73"/>
      <c r="R1" s="73"/>
    </row>
    <row r="2" spans="1:18" ht="11.25" customHeight="1">
      <c r="A2" s="14"/>
      <c r="B2" s="14"/>
      <c r="C2" s="14"/>
      <c r="D2" s="15"/>
      <c r="E2" s="16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  <c r="R2" s="17"/>
    </row>
    <row r="3" spans="1:18" ht="18">
      <c r="A3" s="26"/>
      <c r="B3" s="27" t="s">
        <v>127</v>
      </c>
      <c r="C3" s="28"/>
      <c r="D3" s="28"/>
      <c r="E3" s="28"/>
      <c r="F3" s="28" t="s">
        <v>122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3">
        <v>2011</v>
      </c>
    </row>
    <row r="4" spans="1:18" s="2" customFormat="1" ht="63.75" customHeight="1">
      <c r="A4" s="69"/>
      <c r="B4" s="43" t="s">
        <v>0</v>
      </c>
      <c r="C4" s="44"/>
      <c r="D4" s="44" t="s">
        <v>2</v>
      </c>
      <c r="E4" s="44" t="s">
        <v>6</v>
      </c>
      <c r="F4" s="45" t="s">
        <v>66</v>
      </c>
      <c r="G4" s="12" t="s">
        <v>123</v>
      </c>
      <c r="H4" s="12" t="s">
        <v>7</v>
      </c>
      <c r="I4" s="12" t="s">
        <v>7</v>
      </c>
      <c r="J4" s="12" t="s">
        <v>131</v>
      </c>
      <c r="K4" s="12" t="s">
        <v>59</v>
      </c>
      <c r="L4" s="52"/>
      <c r="M4" s="52"/>
      <c r="N4" s="12"/>
      <c r="O4" s="12"/>
      <c r="P4" s="12"/>
      <c r="Q4" s="12"/>
      <c r="R4" s="54" t="s">
        <v>4</v>
      </c>
    </row>
    <row r="5" spans="1:18" ht="15">
      <c r="A5" s="69"/>
      <c r="B5" s="47">
        <v>1</v>
      </c>
      <c r="C5" s="46" t="s">
        <v>148</v>
      </c>
      <c r="D5" s="46" t="s">
        <v>16</v>
      </c>
      <c r="E5" s="46" t="s">
        <v>22</v>
      </c>
      <c r="F5" s="13">
        <v>114</v>
      </c>
      <c r="G5" s="47">
        <v>10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>
        <f>SUM(G5:Q5)</f>
        <v>10</v>
      </c>
    </row>
    <row r="6" spans="1:18" ht="15">
      <c r="A6" s="69"/>
      <c r="B6" s="47">
        <f>B5+1</f>
        <v>2</v>
      </c>
      <c r="C6" s="46" t="s">
        <v>100</v>
      </c>
      <c r="D6" s="46" t="s">
        <v>101</v>
      </c>
      <c r="E6" s="46" t="s">
        <v>46</v>
      </c>
      <c r="F6" s="13">
        <v>101</v>
      </c>
      <c r="G6" s="47">
        <v>8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>
        <f>SUM(G6:Q6)</f>
        <v>8</v>
      </c>
    </row>
    <row r="7" spans="1:18" ht="11.25" customHeight="1">
      <c r="A7" s="69"/>
      <c r="B7" s="22"/>
      <c r="C7" s="23"/>
      <c r="D7" s="23"/>
      <c r="E7" s="23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8">
      <c r="A8" s="69"/>
      <c r="B8" s="27" t="str">
        <f>B3</f>
        <v>Weitsprung</v>
      </c>
      <c r="C8" s="28"/>
      <c r="D8" s="28"/>
      <c r="E8" s="28"/>
      <c r="F8" s="28" t="s">
        <v>124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53">
        <f>R3</f>
        <v>2011</v>
      </c>
    </row>
    <row r="9" spans="1:18" s="2" customFormat="1" ht="63.75" customHeight="1">
      <c r="A9" s="69"/>
      <c r="B9" s="43" t="s">
        <v>0</v>
      </c>
      <c r="C9" s="44" t="s">
        <v>1</v>
      </c>
      <c r="D9" s="44" t="s">
        <v>2</v>
      </c>
      <c r="E9" s="44" t="s">
        <v>6</v>
      </c>
      <c r="F9" s="45" t="s">
        <v>66</v>
      </c>
      <c r="G9" s="12" t="str">
        <f aca="true" t="shared" si="0" ref="G9:Q9">IF(G4=0,"",G4)</f>
        <v>Gretzenb.</v>
      </c>
      <c r="H9" s="12" t="str">
        <f t="shared" si="0"/>
        <v>Aarau</v>
      </c>
      <c r="I9" s="12" t="str">
        <f t="shared" si="0"/>
        <v>Aarau</v>
      </c>
      <c r="J9" s="12" t="str">
        <f t="shared" si="0"/>
        <v>Kreuzling.</v>
      </c>
      <c r="K9" s="12" t="str">
        <f t="shared" si="0"/>
        <v>Dulliken</v>
      </c>
      <c r="L9" s="52">
        <f t="shared" si="0"/>
      </c>
      <c r="M9" s="52">
        <f t="shared" si="0"/>
      </c>
      <c r="N9" s="12">
        <f t="shared" si="0"/>
      </c>
      <c r="O9" s="12">
        <f t="shared" si="0"/>
      </c>
      <c r="P9" s="12">
        <f t="shared" si="0"/>
      </c>
      <c r="Q9" s="12">
        <f t="shared" si="0"/>
      </c>
      <c r="R9" s="54" t="s">
        <v>4</v>
      </c>
    </row>
    <row r="10" spans="1:18" ht="15">
      <c r="A10" s="69"/>
      <c r="B10" s="47">
        <v>1</v>
      </c>
      <c r="C10" s="46" t="s">
        <v>44</v>
      </c>
      <c r="D10" s="46" t="s">
        <v>45</v>
      </c>
      <c r="E10" s="46" t="s">
        <v>46</v>
      </c>
      <c r="F10" s="13">
        <v>115</v>
      </c>
      <c r="G10" s="47">
        <v>10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>
        <f>SUM(G10:Q10)</f>
        <v>10</v>
      </c>
    </row>
    <row r="11" spans="1:18" ht="15">
      <c r="A11" s="69"/>
      <c r="B11" s="47">
        <f>B10+1</f>
        <v>2</v>
      </c>
      <c r="C11" s="46" t="s">
        <v>57</v>
      </c>
      <c r="D11" s="46" t="s">
        <v>18</v>
      </c>
      <c r="E11" s="46" t="s">
        <v>46</v>
      </c>
      <c r="F11" s="13">
        <v>132</v>
      </c>
      <c r="G11" s="47">
        <v>8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>
        <f>SUM(G11:Q11)</f>
        <v>8</v>
      </c>
    </row>
    <row r="12" spans="1:18" ht="15">
      <c r="A12" s="69"/>
      <c r="B12" s="55"/>
      <c r="C12" s="56"/>
      <c r="D12" s="56"/>
      <c r="E12" s="56"/>
      <c r="F12" s="59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5">
      <c r="A13" s="69"/>
      <c r="B13" s="55"/>
      <c r="C13" s="56"/>
      <c r="D13" s="56"/>
      <c r="E13" s="56"/>
      <c r="F13" s="59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5">
      <c r="A14" s="69"/>
      <c r="B14" s="55"/>
      <c r="C14" s="56"/>
      <c r="D14" s="56"/>
      <c r="E14" s="56"/>
      <c r="F14" s="59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5">
      <c r="A15" s="69"/>
      <c r="B15" s="55"/>
      <c r="C15" s="56"/>
      <c r="D15" s="56"/>
      <c r="E15" s="56"/>
      <c r="F15" s="59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5">
      <c r="A16" s="69"/>
      <c r="B16" s="55"/>
      <c r="C16" s="56"/>
      <c r="D16" s="56"/>
      <c r="E16" s="56"/>
      <c r="F16" s="59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15">
      <c r="A17" s="69"/>
      <c r="B17" s="55"/>
      <c r="C17" s="56"/>
      <c r="D17" s="56"/>
      <c r="E17" s="56"/>
      <c r="F17" s="59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5">
      <c r="A18" s="69"/>
      <c r="B18" s="55"/>
      <c r="C18" s="56"/>
      <c r="D18" s="56"/>
      <c r="E18" s="56"/>
      <c r="F18" s="59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5">
      <c r="A19" s="69"/>
      <c r="B19" s="55"/>
      <c r="C19" s="56"/>
      <c r="D19" s="56"/>
      <c r="E19" s="56"/>
      <c r="F19" s="59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5">
      <c r="A20" s="69"/>
      <c r="B20" s="55"/>
      <c r="C20" s="56"/>
      <c r="D20" s="56"/>
      <c r="E20" s="56"/>
      <c r="F20" s="59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5">
      <c r="A21" s="69"/>
      <c r="B21" s="55"/>
      <c r="C21" s="56"/>
      <c r="D21" s="56"/>
      <c r="E21" s="56"/>
      <c r="F21" s="59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5">
      <c r="A22" s="69"/>
      <c r="B22" s="55"/>
      <c r="C22" s="56"/>
      <c r="D22" s="56"/>
      <c r="E22" s="56"/>
      <c r="F22" s="59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15">
      <c r="A23" s="69"/>
      <c r="B23" s="55"/>
      <c r="C23" s="56"/>
      <c r="D23" s="56"/>
      <c r="E23" s="56"/>
      <c r="F23" s="59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15">
      <c r="A24" s="69"/>
      <c r="B24" s="55"/>
      <c r="C24" s="56"/>
      <c r="D24" s="56"/>
      <c r="E24" s="56"/>
      <c r="F24" s="59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5.25" customHeight="1">
      <c r="A25" s="69"/>
      <c r="B25" s="58"/>
      <c r="C25" s="56"/>
      <c r="D25" s="56"/>
      <c r="E25" s="56"/>
      <c r="F25" s="59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8"/>
    </row>
    <row r="26" spans="1:18" s="4" customFormat="1" ht="18.75" customHeight="1">
      <c r="A26" s="69"/>
      <c r="B26" s="71" t="s">
        <v>5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18" ht="30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1.25" customHeight="1">
      <c r="A28" s="14"/>
      <c r="B28" s="6"/>
      <c r="C28" s="19"/>
      <c r="D28" s="19"/>
      <c r="E28" s="19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</sheetData>
  <sheetProtection/>
  <mergeCells count="6">
    <mergeCell ref="A27:R27"/>
    <mergeCell ref="A1:D1"/>
    <mergeCell ref="A4:A26"/>
    <mergeCell ref="L1:R1"/>
    <mergeCell ref="E1:K1"/>
    <mergeCell ref="B26:R2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T1" sqref="T1"/>
    </sheetView>
  </sheetViews>
  <sheetFormatPr defaultColWidth="11.421875" defaultRowHeight="12.75"/>
  <cols>
    <col min="1" max="1" width="4.8515625" style="0" customWidth="1"/>
    <col min="2" max="2" width="4.140625" style="1" bestFit="1" customWidth="1"/>
    <col min="3" max="4" width="17.28125" style="1" customWidth="1"/>
    <col min="5" max="5" width="21.57421875" style="1" customWidth="1"/>
    <col min="6" max="6" width="9.140625" style="1" customWidth="1"/>
    <col min="7" max="9" width="5.28125" style="1" customWidth="1"/>
    <col min="10" max="17" width="5.28125" style="0" customWidth="1"/>
    <col min="18" max="18" width="8.140625" style="0" customWidth="1"/>
    <col min="19" max="19" width="0.2890625" style="0" customWidth="1"/>
    <col min="20" max="20" width="9.140625" style="0" customWidth="1"/>
  </cols>
  <sheetData>
    <row r="1" spans="1:18" ht="57" customHeight="1">
      <c r="A1" s="69"/>
      <c r="B1" s="69"/>
      <c r="C1" s="69"/>
      <c r="D1" s="72"/>
      <c r="E1" s="74"/>
      <c r="F1" s="74"/>
      <c r="G1" s="74"/>
      <c r="H1" s="74"/>
      <c r="I1" s="74"/>
      <c r="J1" s="74"/>
      <c r="K1" s="74"/>
      <c r="L1" s="73"/>
      <c r="M1" s="73"/>
      <c r="N1" s="73"/>
      <c r="O1" s="73"/>
      <c r="P1" s="73"/>
      <c r="Q1" s="73"/>
      <c r="R1" s="73"/>
    </row>
    <row r="2" spans="1:18" ht="11.25" customHeight="1">
      <c r="A2" s="14"/>
      <c r="B2" s="14"/>
      <c r="C2" s="14"/>
      <c r="D2" s="15"/>
      <c r="E2" s="16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  <c r="R2" s="17"/>
    </row>
    <row r="3" spans="1:18" ht="18">
      <c r="A3" s="26"/>
      <c r="B3" s="27" t="s">
        <v>175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3">
        <v>2011</v>
      </c>
    </row>
    <row r="4" spans="1:18" s="2" customFormat="1" ht="63.75" customHeight="1">
      <c r="A4" s="69"/>
      <c r="B4" s="43" t="s">
        <v>0</v>
      </c>
      <c r="C4" s="44"/>
      <c r="D4" s="44" t="s">
        <v>2</v>
      </c>
      <c r="E4" s="44" t="s">
        <v>6</v>
      </c>
      <c r="F4" s="45" t="s">
        <v>66</v>
      </c>
      <c r="G4" s="12" t="s">
        <v>123</v>
      </c>
      <c r="H4" s="12" t="s">
        <v>7</v>
      </c>
      <c r="I4" s="12" t="s">
        <v>7</v>
      </c>
      <c r="J4" s="12" t="s">
        <v>131</v>
      </c>
      <c r="K4" s="12" t="s">
        <v>59</v>
      </c>
      <c r="L4" s="52"/>
      <c r="M4" s="52"/>
      <c r="N4" s="12"/>
      <c r="O4" s="12"/>
      <c r="P4" s="12"/>
      <c r="Q4" s="12"/>
      <c r="R4" s="54" t="s">
        <v>4</v>
      </c>
    </row>
    <row r="5" spans="1:18" ht="15">
      <c r="A5" s="69"/>
      <c r="B5" s="47">
        <v>1</v>
      </c>
      <c r="C5" s="46" t="s">
        <v>176</v>
      </c>
      <c r="D5" s="46"/>
      <c r="E5" s="46"/>
      <c r="F5" s="13"/>
      <c r="G5" s="47"/>
      <c r="H5" s="47">
        <v>10</v>
      </c>
      <c r="I5" s="47">
        <v>6</v>
      </c>
      <c r="J5" s="47"/>
      <c r="K5" s="47"/>
      <c r="L5" s="47"/>
      <c r="M5" s="47"/>
      <c r="N5" s="47"/>
      <c r="O5" s="47"/>
      <c r="P5" s="47"/>
      <c r="Q5" s="47"/>
      <c r="R5" s="47">
        <f aca="true" t="shared" si="0" ref="R5:R12">SUM(G5:Q5)</f>
        <v>16</v>
      </c>
    </row>
    <row r="6" spans="1:18" ht="15">
      <c r="A6" s="69"/>
      <c r="B6" s="47">
        <f aca="true" t="shared" si="1" ref="B6:B12">B5+1</f>
        <v>2</v>
      </c>
      <c r="C6" s="46" t="s">
        <v>201</v>
      </c>
      <c r="D6" s="46"/>
      <c r="E6" s="46"/>
      <c r="F6" s="13"/>
      <c r="G6" s="47"/>
      <c r="H6" s="47">
        <v>6</v>
      </c>
      <c r="I6" s="47">
        <v>8</v>
      </c>
      <c r="J6" s="47"/>
      <c r="K6" s="47"/>
      <c r="L6" s="47"/>
      <c r="M6" s="47"/>
      <c r="N6" s="47"/>
      <c r="O6" s="47"/>
      <c r="P6" s="47"/>
      <c r="Q6" s="47"/>
      <c r="R6" s="47">
        <f t="shared" si="0"/>
        <v>14</v>
      </c>
    </row>
    <row r="7" spans="1:18" ht="15">
      <c r="A7" s="69"/>
      <c r="B7" s="47">
        <f t="shared" si="1"/>
        <v>3</v>
      </c>
      <c r="C7" s="46" t="s">
        <v>200</v>
      </c>
      <c r="D7" s="46"/>
      <c r="E7" s="46"/>
      <c r="F7" s="13"/>
      <c r="G7" s="47"/>
      <c r="H7" s="47"/>
      <c r="I7" s="47">
        <v>10</v>
      </c>
      <c r="J7" s="47"/>
      <c r="K7" s="47"/>
      <c r="L7" s="47"/>
      <c r="M7" s="47"/>
      <c r="N7" s="47"/>
      <c r="O7" s="47"/>
      <c r="P7" s="47"/>
      <c r="Q7" s="47"/>
      <c r="R7" s="47">
        <f t="shared" si="0"/>
        <v>10</v>
      </c>
    </row>
    <row r="8" spans="1:18" ht="15">
      <c r="A8" s="69"/>
      <c r="B8" s="47">
        <f t="shared" si="1"/>
        <v>4</v>
      </c>
      <c r="C8" s="46" t="s">
        <v>177</v>
      </c>
      <c r="D8" s="46"/>
      <c r="E8" s="46"/>
      <c r="F8" s="13"/>
      <c r="G8" s="47"/>
      <c r="H8" s="47">
        <v>8</v>
      </c>
      <c r="I8" s="47"/>
      <c r="J8" s="47"/>
      <c r="K8" s="47"/>
      <c r="L8" s="47"/>
      <c r="M8" s="47"/>
      <c r="N8" s="47"/>
      <c r="O8" s="47"/>
      <c r="P8" s="47"/>
      <c r="Q8" s="47"/>
      <c r="R8" s="47">
        <f t="shared" si="0"/>
        <v>8</v>
      </c>
    </row>
    <row r="9" spans="1:18" ht="15">
      <c r="A9" s="69"/>
      <c r="B9" s="47">
        <f t="shared" si="1"/>
        <v>5</v>
      </c>
      <c r="C9" s="46" t="s">
        <v>179</v>
      </c>
      <c r="D9" s="46"/>
      <c r="E9" s="46"/>
      <c r="F9" s="13"/>
      <c r="G9" s="47"/>
      <c r="H9" s="47">
        <v>3</v>
      </c>
      <c r="I9" s="47">
        <v>3</v>
      </c>
      <c r="J9" s="47"/>
      <c r="K9" s="47"/>
      <c r="L9" s="47"/>
      <c r="M9" s="47"/>
      <c r="N9" s="47"/>
      <c r="O9" s="47"/>
      <c r="P9" s="47"/>
      <c r="Q9" s="47"/>
      <c r="R9" s="47">
        <f t="shared" si="0"/>
        <v>6</v>
      </c>
    </row>
    <row r="10" spans="1:18" ht="15">
      <c r="A10" s="69"/>
      <c r="B10" s="67">
        <f t="shared" si="1"/>
        <v>6</v>
      </c>
      <c r="C10" s="46" t="s">
        <v>178</v>
      </c>
      <c r="D10" s="46"/>
      <c r="E10" s="46"/>
      <c r="F10" s="13"/>
      <c r="G10" s="47"/>
      <c r="H10" s="47">
        <v>4</v>
      </c>
      <c r="I10" s="47"/>
      <c r="J10" s="47"/>
      <c r="K10" s="47"/>
      <c r="L10" s="47"/>
      <c r="M10" s="47"/>
      <c r="N10" s="47"/>
      <c r="O10" s="47"/>
      <c r="P10" s="47"/>
      <c r="Q10" s="47"/>
      <c r="R10" s="67">
        <f t="shared" si="0"/>
        <v>4</v>
      </c>
    </row>
    <row r="11" spans="1:18" ht="15">
      <c r="A11" s="69"/>
      <c r="B11" s="67">
        <v>6</v>
      </c>
      <c r="C11" s="46" t="s">
        <v>202</v>
      </c>
      <c r="D11" s="46"/>
      <c r="E11" s="46"/>
      <c r="F11" s="13"/>
      <c r="G11" s="47"/>
      <c r="H11" s="47"/>
      <c r="I11" s="47">
        <v>4</v>
      </c>
      <c r="J11" s="47"/>
      <c r="K11" s="47"/>
      <c r="L11" s="47"/>
      <c r="M11" s="47"/>
      <c r="N11" s="47"/>
      <c r="O11" s="47"/>
      <c r="P11" s="47"/>
      <c r="Q11" s="47"/>
      <c r="R11" s="67">
        <f t="shared" si="0"/>
        <v>4</v>
      </c>
    </row>
    <row r="12" spans="1:18" ht="15">
      <c r="A12" s="69"/>
      <c r="B12" s="47">
        <v>8</v>
      </c>
      <c r="C12" s="46" t="s">
        <v>203</v>
      </c>
      <c r="D12" s="46"/>
      <c r="E12" s="46"/>
      <c r="F12" s="13"/>
      <c r="G12" s="47"/>
      <c r="H12" s="47"/>
      <c r="I12" s="47">
        <v>2</v>
      </c>
      <c r="J12" s="47"/>
      <c r="K12" s="47"/>
      <c r="L12" s="47"/>
      <c r="M12" s="47"/>
      <c r="N12" s="47"/>
      <c r="O12" s="47"/>
      <c r="P12" s="47"/>
      <c r="Q12" s="47"/>
      <c r="R12" s="47">
        <f t="shared" si="0"/>
        <v>2</v>
      </c>
    </row>
    <row r="13" spans="1:18" ht="15">
      <c r="A13" s="69"/>
      <c r="B13" s="55"/>
      <c r="C13" s="56"/>
      <c r="D13" s="56"/>
      <c r="E13" s="56"/>
      <c r="F13" s="59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5">
      <c r="A14" s="69"/>
      <c r="B14" s="55"/>
      <c r="C14" s="56"/>
      <c r="D14" s="56"/>
      <c r="E14" s="56"/>
      <c r="F14" s="59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5">
      <c r="A15" s="69"/>
      <c r="B15" s="55"/>
      <c r="C15" s="56"/>
      <c r="D15" s="56"/>
      <c r="E15" s="56"/>
      <c r="F15" s="59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5">
      <c r="A16" s="69"/>
      <c r="B16" s="55"/>
      <c r="C16" s="56"/>
      <c r="D16" s="56"/>
      <c r="E16" s="56"/>
      <c r="F16" s="59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15">
      <c r="A17" s="69"/>
      <c r="B17" s="55"/>
      <c r="C17" s="56"/>
      <c r="D17" s="56"/>
      <c r="E17" s="56"/>
      <c r="F17" s="59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5">
      <c r="A18" s="69"/>
      <c r="B18" s="55"/>
      <c r="C18" s="56"/>
      <c r="D18" s="56"/>
      <c r="E18" s="56"/>
      <c r="F18" s="59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5">
      <c r="A19" s="69"/>
      <c r="B19" s="55"/>
      <c r="C19" s="56"/>
      <c r="D19" s="56"/>
      <c r="E19" s="56"/>
      <c r="F19" s="59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5">
      <c r="A20" s="69"/>
      <c r="B20" s="55"/>
      <c r="C20" s="56"/>
      <c r="D20" s="56"/>
      <c r="E20" s="56"/>
      <c r="F20" s="59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5">
      <c r="A21" s="69"/>
      <c r="B21" s="55"/>
      <c r="C21" s="56"/>
      <c r="D21" s="56"/>
      <c r="E21" s="56"/>
      <c r="F21" s="59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5">
      <c r="A22" s="69"/>
      <c r="B22" s="55"/>
      <c r="C22" s="56"/>
      <c r="D22" s="56"/>
      <c r="E22" s="56"/>
      <c r="F22" s="59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15">
      <c r="A23" s="69"/>
      <c r="B23" s="55"/>
      <c r="C23" s="56"/>
      <c r="D23" s="56"/>
      <c r="E23" s="56"/>
      <c r="F23" s="59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15">
      <c r="A24" s="69"/>
      <c r="B24" s="55"/>
      <c r="C24" s="56"/>
      <c r="D24" s="56"/>
      <c r="E24" s="56"/>
      <c r="F24" s="59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15">
      <c r="A25" s="69"/>
      <c r="B25" s="55"/>
      <c r="C25" s="56"/>
      <c r="D25" s="56"/>
      <c r="E25" s="56"/>
      <c r="F25" s="59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15">
      <c r="A26" s="69"/>
      <c r="B26" s="55"/>
      <c r="C26" s="56"/>
      <c r="D26" s="56"/>
      <c r="E26" s="56"/>
      <c r="F26" s="59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15">
      <c r="A27" s="69"/>
      <c r="B27" s="55"/>
      <c r="C27" s="56"/>
      <c r="D27" s="56"/>
      <c r="E27" s="56"/>
      <c r="F27" s="59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ht="5.25" customHeight="1">
      <c r="A28" s="69"/>
      <c r="B28" s="58"/>
      <c r="C28" s="56"/>
      <c r="D28" s="56"/>
      <c r="E28" s="56"/>
      <c r="F28" s="59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8"/>
    </row>
    <row r="29" spans="1:18" s="4" customFormat="1" ht="18.75" customHeight="1">
      <c r="A29" s="69"/>
      <c r="B29" s="71" t="s">
        <v>5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1:18" ht="30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18" ht="11.25" customHeight="1">
      <c r="A31" s="14"/>
      <c r="B31" s="6"/>
      <c r="C31" s="19"/>
      <c r="D31" s="19"/>
      <c r="E31" s="19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</sheetData>
  <sheetProtection/>
  <mergeCells count="6">
    <mergeCell ref="A30:R30"/>
    <mergeCell ref="A1:D1"/>
    <mergeCell ref="A4:A29"/>
    <mergeCell ref="L1:R1"/>
    <mergeCell ref="E1:K1"/>
    <mergeCell ref="B29:R2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5"/>
  <sheetViews>
    <sheetView tabSelected="1" zoomScalePageLayoutView="0" workbookViewId="0" topLeftCell="A1">
      <selection activeCell="T1" sqref="T1"/>
    </sheetView>
  </sheetViews>
  <sheetFormatPr defaultColWidth="11.421875" defaultRowHeight="12.75"/>
  <cols>
    <col min="1" max="1" width="4.8515625" style="0" customWidth="1"/>
    <col min="2" max="2" width="4.140625" style="1" bestFit="1" customWidth="1"/>
    <col min="3" max="4" width="17.28125" style="1" customWidth="1"/>
    <col min="5" max="5" width="21.57421875" style="1" customWidth="1"/>
    <col min="6" max="6" width="9.140625" style="1" customWidth="1"/>
    <col min="7" max="9" width="5.28125" style="1" customWidth="1"/>
    <col min="10" max="17" width="5.28125" style="0" customWidth="1"/>
    <col min="18" max="18" width="8.140625" style="0" customWidth="1"/>
    <col min="19" max="19" width="0.2890625" style="0" customWidth="1"/>
    <col min="20" max="20" width="9.140625" style="0" customWidth="1"/>
  </cols>
  <sheetData>
    <row r="1" spans="1:18" ht="57" customHeight="1">
      <c r="A1" s="69"/>
      <c r="B1" s="69"/>
      <c r="C1" s="69"/>
      <c r="D1" s="72"/>
      <c r="E1" s="74"/>
      <c r="F1" s="74"/>
      <c r="G1" s="74"/>
      <c r="H1" s="74"/>
      <c r="I1" s="74"/>
      <c r="J1" s="74"/>
      <c r="K1" s="74"/>
      <c r="L1" s="73"/>
      <c r="M1" s="73"/>
      <c r="N1" s="73"/>
      <c r="O1" s="73"/>
      <c r="P1" s="73"/>
      <c r="Q1" s="73"/>
      <c r="R1" s="73"/>
    </row>
    <row r="2" spans="1:18" ht="11.25" customHeight="1">
      <c r="A2" s="14"/>
      <c r="B2" s="14"/>
      <c r="C2" s="14"/>
      <c r="D2" s="15"/>
      <c r="E2" s="16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  <c r="R2" s="17"/>
    </row>
    <row r="3" spans="1:18" ht="18">
      <c r="A3" s="26"/>
      <c r="B3" s="27" t="s">
        <v>121</v>
      </c>
      <c r="C3" s="28"/>
      <c r="D3" s="28"/>
      <c r="E3" s="28"/>
      <c r="F3" s="28" t="s">
        <v>63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3">
        <v>2011</v>
      </c>
    </row>
    <row r="4" spans="1:18" s="2" customFormat="1" ht="63.75" customHeight="1">
      <c r="A4" s="69"/>
      <c r="B4" s="43" t="s">
        <v>0</v>
      </c>
      <c r="C4" s="44"/>
      <c r="D4" s="44" t="s">
        <v>2</v>
      </c>
      <c r="E4" s="44" t="s">
        <v>6</v>
      </c>
      <c r="F4" s="45" t="s">
        <v>66</v>
      </c>
      <c r="G4" s="12" t="s">
        <v>123</v>
      </c>
      <c r="H4" s="12" t="s">
        <v>7</v>
      </c>
      <c r="I4" s="12" t="s">
        <v>7</v>
      </c>
      <c r="J4" s="12" t="s">
        <v>131</v>
      </c>
      <c r="K4" s="12" t="s">
        <v>59</v>
      </c>
      <c r="L4" s="52"/>
      <c r="M4" s="52"/>
      <c r="N4" s="12"/>
      <c r="O4" s="12"/>
      <c r="P4" s="12"/>
      <c r="Q4" s="12"/>
      <c r="R4" s="54" t="s">
        <v>4</v>
      </c>
    </row>
    <row r="5" spans="1:18" ht="15">
      <c r="A5" s="69"/>
      <c r="B5" s="47">
        <v>1</v>
      </c>
      <c r="C5" s="46" t="s">
        <v>100</v>
      </c>
      <c r="D5" s="46" t="s">
        <v>101</v>
      </c>
      <c r="E5" s="46" t="s">
        <v>46</v>
      </c>
      <c r="F5" s="13">
        <v>101</v>
      </c>
      <c r="G5" s="47">
        <v>10</v>
      </c>
      <c r="H5" s="47">
        <v>8</v>
      </c>
      <c r="I5" s="47">
        <v>10</v>
      </c>
      <c r="J5" s="51"/>
      <c r="K5" s="51"/>
      <c r="L5" s="51"/>
      <c r="M5" s="51"/>
      <c r="N5" s="51"/>
      <c r="O5" s="51"/>
      <c r="P5" s="51"/>
      <c r="Q5" s="51"/>
      <c r="R5" s="47">
        <f aca="true" t="shared" si="0" ref="R5:R17">SUM(G5:Q5)</f>
        <v>28</v>
      </c>
    </row>
    <row r="6" spans="1:18" ht="15">
      <c r="A6" s="69"/>
      <c r="B6" s="47">
        <f>B5+1</f>
        <v>2</v>
      </c>
      <c r="C6" s="46" t="s">
        <v>135</v>
      </c>
      <c r="D6" s="46" t="s">
        <v>101</v>
      </c>
      <c r="E6" s="46" t="s">
        <v>46</v>
      </c>
      <c r="F6" s="13">
        <v>92</v>
      </c>
      <c r="G6" s="47">
        <v>6</v>
      </c>
      <c r="H6" s="47">
        <v>6</v>
      </c>
      <c r="I6" s="47">
        <v>6</v>
      </c>
      <c r="J6" s="51"/>
      <c r="K6" s="51"/>
      <c r="L6" s="51"/>
      <c r="M6" s="51"/>
      <c r="N6" s="51"/>
      <c r="O6" s="51"/>
      <c r="P6" s="51"/>
      <c r="Q6" s="51"/>
      <c r="R6" s="47">
        <f t="shared" si="0"/>
        <v>18</v>
      </c>
    </row>
    <row r="7" spans="1:18" ht="15">
      <c r="A7" s="69"/>
      <c r="B7" s="47">
        <f aca="true" t="shared" si="1" ref="B7:B16">B6+1</f>
        <v>3</v>
      </c>
      <c r="C7" s="46" t="s">
        <v>141</v>
      </c>
      <c r="D7" s="46" t="s">
        <v>140</v>
      </c>
      <c r="E7" s="46" t="s">
        <v>46</v>
      </c>
      <c r="F7" s="13">
        <v>90</v>
      </c>
      <c r="G7" s="47">
        <v>2</v>
      </c>
      <c r="H7" s="47">
        <v>2</v>
      </c>
      <c r="I7" s="47">
        <v>8</v>
      </c>
      <c r="J7" s="51"/>
      <c r="K7" s="51"/>
      <c r="L7" s="51"/>
      <c r="M7" s="51"/>
      <c r="N7" s="51"/>
      <c r="O7" s="51"/>
      <c r="P7" s="51"/>
      <c r="Q7" s="51"/>
      <c r="R7" s="47">
        <f t="shared" si="0"/>
        <v>12</v>
      </c>
    </row>
    <row r="8" spans="1:18" ht="15">
      <c r="A8" s="69"/>
      <c r="B8" s="47">
        <f t="shared" si="1"/>
        <v>4</v>
      </c>
      <c r="C8" s="46" t="str">
        <f>VLOOKUP($F8,Verwaltung!$A$5:$E$74,2,FALSE)</f>
        <v>Liniger</v>
      </c>
      <c r="D8" s="46" t="str">
        <f>VLOOKUP($F8,Verwaltung!$A$5:$E$74,3,FALSE)</f>
        <v>Mirielle</v>
      </c>
      <c r="E8" s="46" t="str">
        <f>VLOOKUP($F8,Verwaltung!$A$5:$E$74,4,FALSE)</f>
        <v>ATB Landschlacht</v>
      </c>
      <c r="F8" s="13">
        <v>55</v>
      </c>
      <c r="G8" s="47"/>
      <c r="H8" s="47">
        <v>10</v>
      </c>
      <c r="I8" s="47"/>
      <c r="J8" s="47"/>
      <c r="K8" s="47"/>
      <c r="L8" s="47"/>
      <c r="M8" s="47"/>
      <c r="N8" s="47"/>
      <c r="O8" s="47"/>
      <c r="P8" s="47"/>
      <c r="Q8" s="47"/>
      <c r="R8" s="47">
        <f t="shared" si="0"/>
        <v>10</v>
      </c>
    </row>
    <row r="9" spans="1:18" ht="15">
      <c r="A9" s="69"/>
      <c r="B9" s="67">
        <f t="shared" si="1"/>
        <v>5</v>
      </c>
      <c r="C9" s="46" t="s">
        <v>134</v>
      </c>
      <c r="D9" s="46" t="s">
        <v>136</v>
      </c>
      <c r="E9" s="46" t="s">
        <v>132</v>
      </c>
      <c r="F9" s="13">
        <v>95</v>
      </c>
      <c r="G9" s="47">
        <v>8</v>
      </c>
      <c r="H9" s="51"/>
      <c r="I9" s="47"/>
      <c r="J9" s="51"/>
      <c r="K9" s="51"/>
      <c r="L9" s="51"/>
      <c r="M9" s="51"/>
      <c r="N9" s="51"/>
      <c r="O9" s="51"/>
      <c r="P9" s="51"/>
      <c r="Q9" s="51"/>
      <c r="R9" s="67">
        <f t="shared" si="0"/>
        <v>8</v>
      </c>
    </row>
    <row r="10" spans="1:18" ht="15">
      <c r="A10" s="69"/>
      <c r="B10" s="67">
        <v>5</v>
      </c>
      <c r="C10" s="46" t="s">
        <v>57</v>
      </c>
      <c r="D10" s="46" t="s">
        <v>94</v>
      </c>
      <c r="E10" s="46" t="s">
        <v>46</v>
      </c>
      <c r="F10" s="13">
        <v>52</v>
      </c>
      <c r="G10" s="47">
        <v>4</v>
      </c>
      <c r="H10" s="51"/>
      <c r="I10" s="47">
        <v>4</v>
      </c>
      <c r="J10" s="51"/>
      <c r="K10" s="51"/>
      <c r="L10" s="51"/>
      <c r="M10" s="51"/>
      <c r="N10" s="51"/>
      <c r="O10" s="51"/>
      <c r="P10" s="51"/>
      <c r="Q10" s="51"/>
      <c r="R10" s="67">
        <f t="shared" si="0"/>
        <v>8</v>
      </c>
    </row>
    <row r="11" spans="1:18" ht="15">
      <c r="A11" s="69"/>
      <c r="B11" s="47">
        <v>7</v>
      </c>
      <c r="C11" s="46" t="s">
        <v>154</v>
      </c>
      <c r="D11" s="46" t="s">
        <v>155</v>
      </c>
      <c r="E11" s="46" t="s">
        <v>156</v>
      </c>
      <c r="F11" s="13">
        <v>126</v>
      </c>
      <c r="G11" s="51"/>
      <c r="H11" s="47">
        <v>4</v>
      </c>
      <c r="I11" s="47">
        <v>3</v>
      </c>
      <c r="J11" s="51"/>
      <c r="K11" s="51"/>
      <c r="L11" s="51"/>
      <c r="M11" s="51"/>
      <c r="N11" s="51"/>
      <c r="O11" s="51"/>
      <c r="P11" s="51"/>
      <c r="Q11" s="51"/>
      <c r="R11" s="47">
        <f t="shared" si="0"/>
        <v>7</v>
      </c>
    </row>
    <row r="12" spans="1:18" ht="15">
      <c r="A12" s="69"/>
      <c r="B12" s="47">
        <f t="shared" si="1"/>
        <v>8</v>
      </c>
      <c r="C12" s="46" t="s">
        <v>100</v>
      </c>
      <c r="D12" s="46" t="s">
        <v>128</v>
      </c>
      <c r="E12" s="46" t="s">
        <v>46</v>
      </c>
      <c r="F12" s="13">
        <v>99</v>
      </c>
      <c r="G12" s="47">
        <v>0</v>
      </c>
      <c r="H12" s="47">
        <v>3</v>
      </c>
      <c r="I12" s="47">
        <v>1</v>
      </c>
      <c r="J12" s="47"/>
      <c r="K12" s="47"/>
      <c r="L12" s="47"/>
      <c r="M12" s="47"/>
      <c r="N12" s="47"/>
      <c r="O12" s="47"/>
      <c r="P12" s="47"/>
      <c r="Q12" s="47"/>
      <c r="R12" s="47">
        <f t="shared" si="0"/>
        <v>4</v>
      </c>
    </row>
    <row r="13" spans="1:18" ht="15">
      <c r="A13" s="69"/>
      <c r="B13" s="47">
        <f t="shared" si="1"/>
        <v>9</v>
      </c>
      <c r="C13" s="46" t="s">
        <v>134</v>
      </c>
      <c r="D13" s="46" t="s">
        <v>133</v>
      </c>
      <c r="E13" s="46" t="s">
        <v>132</v>
      </c>
      <c r="F13" s="13">
        <v>96</v>
      </c>
      <c r="G13" s="47">
        <v>3</v>
      </c>
      <c r="H13" s="51"/>
      <c r="I13" s="47"/>
      <c r="J13" s="51"/>
      <c r="K13" s="51"/>
      <c r="L13" s="51"/>
      <c r="M13" s="51"/>
      <c r="N13" s="51"/>
      <c r="O13" s="51"/>
      <c r="P13" s="51"/>
      <c r="Q13" s="51"/>
      <c r="R13" s="47">
        <f t="shared" si="0"/>
        <v>3</v>
      </c>
    </row>
    <row r="14" spans="1:18" ht="15">
      <c r="A14" s="69"/>
      <c r="B14" s="47">
        <f t="shared" si="1"/>
        <v>10</v>
      </c>
      <c r="C14" s="46" t="s">
        <v>180</v>
      </c>
      <c r="D14" s="46" t="s">
        <v>181</v>
      </c>
      <c r="E14" s="46" t="s">
        <v>46</v>
      </c>
      <c r="F14" s="13">
        <v>91</v>
      </c>
      <c r="G14" s="47"/>
      <c r="H14" s="51"/>
      <c r="I14" s="47">
        <v>2</v>
      </c>
      <c r="J14" s="51"/>
      <c r="K14" s="51"/>
      <c r="L14" s="51"/>
      <c r="M14" s="51"/>
      <c r="N14" s="51"/>
      <c r="O14" s="51"/>
      <c r="P14" s="51"/>
      <c r="Q14" s="51"/>
      <c r="R14" s="47">
        <f t="shared" si="0"/>
        <v>2</v>
      </c>
    </row>
    <row r="15" spans="1:18" ht="15">
      <c r="A15" s="69"/>
      <c r="B15" s="47">
        <f t="shared" si="1"/>
        <v>11</v>
      </c>
      <c r="C15" s="46" t="s">
        <v>134</v>
      </c>
      <c r="D15" s="46" t="s">
        <v>139</v>
      </c>
      <c r="E15" s="46" t="s">
        <v>132</v>
      </c>
      <c r="F15" s="13">
        <v>97</v>
      </c>
      <c r="G15" s="47">
        <v>1</v>
      </c>
      <c r="H15" s="51"/>
      <c r="I15" s="47"/>
      <c r="J15" s="51"/>
      <c r="K15" s="51"/>
      <c r="L15" s="51"/>
      <c r="M15" s="51"/>
      <c r="N15" s="51"/>
      <c r="O15" s="51"/>
      <c r="P15" s="51"/>
      <c r="Q15" s="51"/>
      <c r="R15" s="47">
        <f t="shared" si="0"/>
        <v>1</v>
      </c>
    </row>
    <row r="16" spans="1:18" ht="15">
      <c r="A16" s="69"/>
      <c r="B16" s="67">
        <f t="shared" si="1"/>
        <v>12</v>
      </c>
      <c r="C16" s="46" t="s">
        <v>138</v>
      </c>
      <c r="D16" s="46" t="s">
        <v>94</v>
      </c>
      <c r="E16" s="46" t="s">
        <v>46</v>
      </c>
      <c r="F16" s="13">
        <v>91</v>
      </c>
      <c r="G16" s="47">
        <v>0</v>
      </c>
      <c r="H16" s="51"/>
      <c r="I16" s="47"/>
      <c r="J16" s="51"/>
      <c r="K16" s="51"/>
      <c r="L16" s="51"/>
      <c r="M16" s="51"/>
      <c r="N16" s="51"/>
      <c r="O16" s="51"/>
      <c r="P16" s="51"/>
      <c r="Q16" s="51"/>
      <c r="R16" s="67">
        <f t="shared" si="0"/>
        <v>0</v>
      </c>
    </row>
    <row r="17" spans="1:18" ht="15">
      <c r="A17" s="69"/>
      <c r="B17" s="67">
        <v>12</v>
      </c>
      <c r="C17" s="46" t="s">
        <v>50</v>
      </c>
      <c r="D17" s="46" t="s">
        <v>137</v>
      </c>
      <c r="E17" s="46" t="s">
        <v>46</v>
      </c>
      <c r="F17" s="13">
        <v>57</v>
      </c>
      <c r="G17" s="47">
        <v>0</v>
      </c>
      <c r="H17" s="51"/>
      <c r="I17" s="47"/>
      <c r="J17" s="51"/>
      <c r="K17" s="51"/>
      <c r="L17" s="51"/>
      <c r="M17" s="51"/>
      <c r="N17" s="51"/>
      <c r="O17" s="51"/>
      <c r="P17" s="51"/>
      <c r="Q17" s="51"/>
      <c r="R17" s="67">
        <f t="shared" si="0"/>
        <v>0</v>
      </c>
    </row>
    <row r="18" spans="1:18" ht="11.25" customHeight="1">
      <c r="A18" s="69"/>
      <c r="B18" s="22"/>
      <c r="C18" s="23"/>
      <c r="D18" s="23"/>
      <c r="E18" s="23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8">
      <c r="A19" s="69"/>
      <c r="B19" s="27" t="str">
        <f>B3</f>
        <v>100m</v>
      </c>
      <c r="C19" s="28"/>
      <c r="D19" s="28"/>
      <c r="E19" s="28"/>
      <c r="F19" s="28" t="s">
        <v>62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53">
        <f>R3</f>
        <v>2011</v>
      </c>
    </row>
    <row r="20" spans="1:18" s="2" customFormat="1" ht="63.75" customHeight="1">
      <c r="A20" s="69"/>
      <c r="B20" s="43" t="s">
        <v>0</v>
      </c>
      <c r="C20" s="44" t="s">
        <v>1</v>
      </c>
      <c r="D20" s="44" t="s">
        <v>2</v>
      </c>
      <c r="E20" s="44" t="s">
        <v>6</v>
      </c>
      <c r="F20" s="45" t="s">
        <v>66</v>
      </c>
      <c r="G20" s="12" t="str">
        <f>IF(G4=0,"",G4)</f>
        <v>Gretzenb.</v>
      </c>
      <c r="H20" s="12" t="str">
        <f aca="true" t="shared" si="2" ref="H20:Q20">IF(H4=0,"",H4)</f>
        <v>Aarau</v>
      </c>
      <c r="I20" s="12" t="str">
        <f t="shared" si="2"/>
        <v>Aarau</v>
      </c>
      <c r="J20" s="12" t="str">
        <f t="shared" si="2"/>
        <v>Kreuzling.</v>
      </c>
      <c r="K20" s="12" t="str">
        <f t="shared" si="2"/>
        <v>Dulliken</v>
      </c>
      <c r="L20" s="52">
        <f t="shared" si="2"/>
      </c>
      <c r="M20" s="52">
        <f t="shared" si="2"/>
      </c>
      <c r="N20" s="12">
        <f t="shared" si="2"/>
      </c>
      <c r="O20" s="12">
        <f t="shared" si="2"/>
      </c>
      <c r="P20" s="12">
        <f t="shared" si="2"/>
      </c>
      <c r="Q20" s="12">
        <f t="shared" si="2"/>
      </c>
      <c r="R20" s="54" t="s">
        <v>4</v>
      </c>
    </row>
    <row r="21" spans="1:18" ht="15">
      <c r="A21" s="69"/>
      <c r="B21" s="47">
        <v>1</v>
      </c>
      <c r="C21" s="46" t="s">
        <v>100</v>
      </c>
      <c r="D21" s="46" t="s">
        <v>103</v>
      </c>
      <c r="E21" s="46" t="s">
        <v>46</v>
      </c>
      <c r="F21" s="13">
        <v>102</v>
      </c>
      <c r="G21" s="47">
        <v>10</v>
      </c>
      <c r="H21" s="47">
        <v>10</v>
      </c>
      <c r="I21" s="47">
        <v>10</v>
      </c>
      <c r="J21" s="51"/>
      <c r="K21" s="51"/>
      <c r="L21" s="51"/>
      <c r="M21" s="51"/>
      <c r="N21" s="51"/>
      <c r="O21" s="51"/>
      <c r="P21" s="51"/>
      <c r="Q21" s="51"/>
      <c r="R21" s="47">
        <f>SUM(G21:Q21)</f>
        <v>30</v>
      </c>
    </row>
    <row r="22" spans="1:18" ht="15">
      <c r="A22" s="69"/>
      <c r="B22" s="47">
        <f>B21+1</f>
        <v>2</v>
      </c>
      <c r="C22" s="46" t="s">
        <v>162</v>
      </c>
      <c r="D22" s="46" t="s">
        <v>161</v>
      </c>
      <c r="E22" s="46" t="s">
        <v>156</v>
      </c>
      <c r="F22" s="13">
        <v>130</v>
      </c>
      <c r="G22" s="3"/>
      <c r="H22" s="3">
        <v>8</v>
      </c>
      <c r="I22" s="47">
        <v>8</v>
      </c>
      <c r="J22" s="51"/>
      <c r="K22" s="51"/>
      <c r="L22" s="51"/>
      <c r="M22" s="51"/>
      <c r="N22" s="51"/>
      <c r="O22" s="51"/>
      <c r="P22" s="51"/>
      <c r="Q22" s="51"/>
      <c r="R22" s="47">
        <f>SUM(G22:Q22)</f>
        <v>16</v>
      </c>
    </row>
    <row r="23" spans="1:18" ht="15">
      <c r="A23" s="69"/>
      <c r="B23" s="47">
        <f>B22+1</f>
        <v>3</v>
      </c>
      <c r="C23" s="46" t="s">
        <v>142</v>
      </c>
      <c r="D23" s="46" t="s">
        <v>143</v>
      </c>
      <c r="E23" s="46" t="s">
        <v>46</v>
      </c>
      <c r="F23" s="13">
        <v>137</v>
      </c>
      <c r="G23" s="47">
        <v>8</v>
      </c>
      <c r="H23" s="47"/>
      <c r="I23" s="47"/>
      <c r="J23" s="51"/>
      <c r="K23" s="51"/>
      <c r="L23" s="51"/>
      <c r="M23" s="51"/>
      <c r="N23" s="51"/>
      <c r="O23" s="51"/>
      <c r="P23" s="51"/>
      <c r="Q23" s="51"/>
      <c r="R23" s="47">
        <f>SUM(G23:Q23)</f>
        <v>8</v>
      </c>
    </row>
    <row r="24" spans="1:18" ht="15">
      <c r="A24" s="69"/>
      <c r="B24" s="47">
        <f>B23+1</f>
        <v>4</v>
      </c>
      <c r="C24" s="46" t="s">
        <v>144</v>
      </c>
      <c r="D24" s="46" t="s">
        <v>145</v>
      </c>
      <c r="E24" s="46" t="s">
        <v>46</v>
      </c>
      <c r="F24" s="13"/>
      <c r="G24" s="3">
        <v>6</v>
      </c>
      <c r="H24" s="3"/>
      <c r="I24" s="47"/>
      <c r="J24" s="51"/>
      <c r="K24" s="51"/>
      <c r="L24" s="51"/>
      <c r="M24" s="51"/>
      <c r="N24" s="51"/>
      <c r="O24" s="51"/>
      <c r="P24" s="51"/>
      <c r="Q24" s="51"/>
      <c r="R24" s="47">
        <f>SUM(G24:Q24)</f>
        <v>6</v>
      </c>
    </row>
    <row r="25" spans="1:18" ht="5.25" customHeight="1">
      <c r="A25" s="69"/>
      <c r="B25" s="58"/>
      <c r="C25" s="56"/>
      <c r="D25" s="56"/>
      <c r="E25" s="56"/>
      <c r="F25" s="59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8"/>
    </row>
    <row r="26" spans="1:18" s="4" customFormat="1" ht="18.75" customHeight="1">
      <c r="A26" s="69"/>
      <c r="B26" s="71" t="s">
        <v>5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18" ht="30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8">
      <c r="A28" s="18"/>
      <c r="B28" s="27" t="str">
        <f>B3</f>
        <v>100m</v>
      </c>
      <c r="C28" s="28"/>
      <c r="D28" s="28"/>
      <c r="E28" s="28"/>
      <c r="F28" s="28" t="s">
        <v>61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53">
        <f>R3</f>
        <v>2011</v>
      </c>
    </row>
    <row r="29" spans="1:18" s="2" customFormat="1" ht="63.75" customHeight="1">
      <c r="A29" s="69"/>
      <c r="B29" s="43" t="s">
        <v>0</v>
      </c>
      <c r="C29" s="44" t="s">
        <v>1</v>
      </c>
      <c r="D29" s="44" t="s">
        <v>2</v>
      </c>
      <c r="E29" s="44" t="s">
        <v>6</v>
      </c>
      <c r="F29" s="45" t="s">
        <v>66</v>
      </c>
      <c r="G29" s="12" t="str">
        <f>IF(G4=0,"",G4)</f>
        <v>Gretzenb.</v>
      </c>
      <c r="H29" s="12" t="str">
        <f aca="true" t="shared" si="3" ref="H29:Q29">IF(H4=0,"",H4)</f>
        <v>Aarau</v>
      </c>
      <c r="I29" s="12" t="str">
        <f t="shared" si="3"/>
        <v>Aarau</v>
      </c>
      <c r="J29" s="12" t="str">
        <f t="shared" si="3"/>
        <v>Kreuzling.</v>
      </c>
      <c r="K29" s="12" t="str">
        <f t="shared" si="3"/>
        <v>Dulliken</v>
      </c>
      <c r="L29" s="12">
        <f t="shared" si="3"/>
      </c>
      <c r="M29" s="52">
        <f t="shared" si="3"/>
      </c>
      <c r="N29" s="12">
        <f t="shared" si="3"/>
      </c>
      <c r="O29" s="12">
        <f t="shared" si="3"/>
      </c>
      <c r="P29" s="12">
        <f t="shared" si="3"/>
      </c>
      <c r="Q29" s="12">
        <f t="shared" si="3"/>
      </c>
      <c r="R29" s="54" t="s">
        <v>4</v>
      </c>
    </row>
    <row r="30" spans="1:18" ht="15">
      <c r="A30" s="69"/>
      <c r="B30" s="47">
        <v>1</v>
      </c>
      <c r="C30" s="46" t="s">
        <v>148</v>
      </c>
      <c r="D30" s="46" t="s">
        <v>16</v>
      </c>
      <c r="E30" s="46" t="s">
        <v>22</v>
      </c>
      <c r="F30" s="13">
        <v>114</v>
      </c>
      <c r="G30" s="47">
        <v>10</v>
      </c>
      <c r="H30" s="47">
        <v>10</v>
      </c>
      <c r="I30" s="47">
        <v>10</v>
      </c>
      <c r="J30" s="51"/>
      <c r="K30" s="51"/>
      <c r="L30" s="51"/>
      <c r="M30" s="51"/>
      <c r="N30" s="51"/>
      <c r="O30" s="51"/>
      <c r="P30" s="51"/>
      <c r="Q30" s="51"/>
      <c r="R30" s="47">
        <f aca="true" t="shared" si="4" ref="R30:R37">SUM(G30:Q30)</f>
        <v>30</v>
      </c>
    </row>
    <row r="31" spans="1:18" ht="15">
      <c r="A31" s="69"/>
      <c r="B31" s="47">
        <f aca="true" t="shared" si="5" ref="B31:B37">B30+1</f>
        <v>2</v>
      </c>
      <c r="C31" s="46" t="s">
        <v>160</v>
      </c>
      <c r="D31" s="46" t="s">
        <v>159</v>
      </c>
      <c r="E31" s="46" t="s">
        <v>156</v>
      </c>
      <c r="F31" s="13">
        <v>137</v>
      </c>
      <c r="G31" s="51"/>
      <c r="H31" s="47">
        <v>6</v>
      </c>
      <c r="I31" s="47">
        <v>4</v>
      </c>
      <c r="J31" s="51"/>
      <c r="K31" s="51"/>
      <c r="L31" s="51"/>
      <c r="M31" s="51"/>
      <c r="N31" s="51"/>
      <c r="O31" s="51"/>
      <c r="P31" s="51"/>
      <c r="Q31" s="51"/>
      <c r="R31" s="47">
        <f t="shared" si="4"/>
        <v>10</v>
      </c>
    </row>
    <row r="32" spans="1:18" ht="15">
      <c r="A32" s="69"/>
      <c r="B32" s="67">
        <f t="shared" si="5"/>
        <v>3</v>
      </c>
      <c r="C32" s="46" t="s">
        <v>147</v>
      </c>
      <c r="D32" s="46" t="s">
        <v>146</v>
      </c>
      <c r="E32" s="46" t="s">
        <v>46</v>
      </c>
      <c r="F32" s="13">
        <v>111</v>
      </c>
      <c r="G32" s="47">
        <v>8</v>
      </c>
      <c r="H32" s="47"/>
      <c r="I32" s="47"/>
      <c r="J32" s="51"/>
      <c r="K32" s="51"/>
      <c r="L32" s="51"/>
      <c r="M32" s="51"/>
      <c r="N32" s="51"/>
      <c r="O32" s="51"/>
      <c r="P32" s="51"/>
      <c r="Q32" s="51"/>
      <c r="R32" s="67">
        <f t="shared" si="4"/>
        <v>8</v>
      </c>
    </row>
    <row r="33" spans="1:18" ht="15">
      <c r="A33" s="69"/>
      <c r="B33" s="67">
        <v>3</v>
      </c>
      <c r="C33" s="46" t="s">
        <v>106</v>
      </c>
      <c r="D33" s="46" t="s">
        <v>117</v>
      </c>
      <c r="E33" s="46" t="s">
        <v>108</v>
      </c>
      <c r="F33" s="13">
        <v>98</v>
      </c>
      <c r="G33" s="51"/>
      <c r="H33" s="47">
        <v>8</v>
      </c>
      <c r="I33" s="47"/>
      <c r="J33" s="51"/>
      <c r="K33" s="51"/>
      <c r="L33" s="51"/>
      <c r="M33" s="51"/>
      <c r="N33" s="51"/>
      <c r="O33" s="51"/>
      <c r="P33" s="51"/>
      <c r="Q33" s="51"/>
      <c r="R33" s="67">
        <f t="shared" si="4"/>
        <v>8</v>
      </c>
    </row>
    <row r="34" spans="1:18" ht="15">
      <c r="A34" s="69"/>
      <c r="B34" s="67">
        <v>3</v>
      </c>
      <c r="C34" s="46" t="s">
        <v>187</v>
      </c>
      <c r="D34" s="46" t="s">
        <v>188</v>
      </c>
      <c r="E34" s="46" t="s">
        <v>189</v>
      </c>
      <c r="F34" s="13">
        <v>65</v>
      </c>
      <c r="G34" s="3"/>
      <c r="H34" s="3"/>
      <c r="I34" s="47">
        <v>8</v>
      </c>
      <c r="J34" s="51"/>
      <c r="K34" s="51"/>
      <c r="L34" s="51"/>
      <c r="M34" s="51"/>
      <c r="N34" s="51"/>
      <c r="O34" s="51"/>
      <c r="P34" s="51"/>
      <c r="Q34" s="51"/>
      <c r="R34" s="67">
        <f t="shared" si="4"/>
        <v>8</v>
      </c>
    </row>
    <row r="35" spans="1:18" ht="15">
      <c r="A35" s="69"/>
      <c r="B35" s="47">
        <v>6</v>
      </c>
      <c r="C35" s="46" t="s">
        <v>187</v>
      </c>
      <c r="D35" s="46" t="s">
        <v>186</v>
      </c>
      <c r="E35" s="46" t="s">
        <v>189</v>
      </c>
      <c r="F35" s="13">
        <v>64</v>
      </c>
      <c r="G35" s="3"/>
      <c r="H35" s="3"/>
      <c r="I35" s="47">
        <v>6</v>
      </c>
      <c r="J35" s="51"/>
      <c r="K35" s="51"/>
      <c r="L35" s="51"/>
      <c r="M35" s="51"/>
      <c r="N35" s="51"/>
      <c r="O35" s="51"/>
      <c r="P35" s="51"/>
      <c r="Q35" s="51"/>
      <c r="R35" s="47">
        <f t="shared" si="4"/>
        <v>6</v>
      </c>
    </row>
    <row r="36" spans="1:18" ht="15">
      <c r="A36" s="69"/>
      <c r="B36" s="47">
        <f t="shared" si="5"/>
        <v>7</v>
      </c>
      <c r="C36" s="46" t="s">
        <v>158</v>
      </c>
      <c r="D36" s="46" t="s">
        <v>157</v>
      </c>
      <c r="E36" s="46" t="s">
        <v>156</v>
      </c>
      <c r="F36" s="13">
        <v>124</v>
      </c>
      <c r="G36" s="3"/>
      <c r="H36" s="3">
        <v>4</v>
      </c>
      <c r="I36" s="47"/>
      <c r="J36" s="51"/>
      <c r="K36" s="51"/>
      <c r="L36" s="51"/>
      <c r="M36" s="51"/>
      <c r="N36" s="51"/>
      <c r="O36" s="51"/>
      <c r="P36" s="51"/>
      <c r="Q36" s="51"/>
      <c r="R36" s="47">
        <f t="shared" si="4"/>
        <v>4</v>
      </c>
    </row>
    <row r="37" spans="1:18" ht="15">
      <c r="A37" s="69"/>
      <c r="B37" s="47">
        <f t="shared" si="5"/>
        <v>8</v>
      </c>
      <c r="C37" s="46" t="s">
        <v>184</v>
      </c>
      <c r="D37" s="46" t="s">
        <v>183</v>
      </c>
      <c r="E37" s="46" t="s">
        <v>182</v>
      </c>
      <c r="F37" s="13">
        <v>68</v>
      </c>
      <c r="G37" s="3"/>
      <c r="H37" s="3"/>
      <c r="I37" s="47">
        <v>3</v>
      </c>
      <c r="J37" s="51"/>
      <c r="K37" s="51"/>
      <c r="L37" s="51"/>
      <c r="M37" s="51"/>
      <c r="N37" s="51"/>
      <c r="O37" s="51"/>
      <c r="P37" s="51"/>
      <c r="Q37" s="51"/>
      <c r="R37" s="47">
        <f t="shared" si="4"/>
        <v>3</v>
      </c>
    </row>
    <row r="38" spans="1:18" ht="11.25" customHeight="1">
      <c r="A38" s="69"/>
      <c r="B38" s="6"/>
      <c r="C38" s="19"/>
      <c r="D38" s="19"/>
      <c r="E38" s="19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8">
      <c r="A39" s="69"/>
      <c r="B39" s="27" t="str">
        <f>B3</f>
        <v>100m</v>
      </c>
      <c r="C39" s="28"/>
      <c r="D39" s="28"/>
      <c r="E39" s="28"/>
      <c r="F39" s="28" t="s">
        <v>60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53">
        <f>R3</f>
        <v>2011</v>
      </c>
    </row>
    <row r="40" spans="1:24" s="2" customFormat="1" ht="63.75" customHeight="1">
      <c r="A40" s="69"/>
      <c r="B40" s="43" t="s">
        <v>0</v>
      </c>
      <c r="C40" s="44" t="s">
        <v>1</v>
      </c>
      <c r="D40" s="44" t="s">
        <v>2</v>
      </c>
      <c r="E40" s="44" t="s">
        <v>6</v>
      </c>
      <c r="F40" s="45" t="s">
        <v>66</v>
      </c>
      <c r="G40" s="12" t="str">
        <f>IF(G4=0,"",G4)</f>
        <v>Gretzenb.</v>
      </c>
      <c r="H40" s="12" t="str">
        <f aca="true" t="shared" si="6" ref="H40:Q40">IF(H4=0,"",H4)</f>
        <v>Aarau</v>
      </c>
      <c r="I40" s="12" t="str">
        <f t="shared" si="6"/>
        <v>Aarau</v>
      </c>
      <c r="J40" s="12" t="str">
        <f t="shared" si="6"/>
        <v>Kreuzling.</v>
      </c>
      <c r="K40" s="12" t="str">
        <f t="shared" si="6"/>
        <v>Dulliken</v>
      </c>
      <c r="L40" s="12">
        <f t="shared" si="6"/>
      </c>
      <c r="M40" s="52">
        <f t="shared" si="6"/>
      </c>
      <c r="N40" s="12">
        <f t="shared" si="6"/>
      </c>
      <c r="O40" s="12">
        <f t="shared" si="6"/>
      </c>
      <c r="P40" s="12">
        <f t="shared" si="6"/>
      </c>
      <c r="Q40" s="12">
        <f t="shared" si="6"/>
      </c>
      <c r="R40" s="54" t="s">
        <v>4</v>
      </c>
      <c r="T40" s="6"/>
      <c r="U40" s="6"/>
      <c r="V40" s="6"/>
      <c r="W40" s="6"/>
      <c r="X40" s="6"/>
    </row>
    <row r="41" spans="1:24" ht="15.75">
      <c r="A41" s="69"/>
      <c r="B41" s="47">
        <v>1</v>
      </c>
      <c r="C41" s="46" t="str">
        <f>VLOOKUP($F41,Verwaltung!$A$5:$E$74,2,FALSE)</f>
        <v>Métry</v>
      </c>
      <c r="D41" s="46" t="str">
        <f>VLOOKUP($F41,Verwaltung!$A$5:$E$74,3,FALSE)</f>
        <v>Yves</v>
      </c>
      <c r="E41" s="46" t="str">
        <f>VLOOKUP($F41,Verwaltung!$A$5:$E$74,4,FALSE)</f>
        <v>ATB Emmenbrücke</v>
      </c>
      <c r="F41" s="48">
        <v>104</v>
      </c>
      <c r="G41" s="51"/>
      <c r="H41" s="47">
        <v>10</v>
      </c>
      <c r="I41" s="47">
        <v>8</v>
      </c>
      <c r="J41" s="51"/>
      <c r="K41" s="51"/>
      <c r="L41" s="51"/>
      <c r="M41" s="51"/>
      <c r="N41" s="51"/>
      <c r="O41" s="51"/>
      <c r="P41" s="51"/>
      <c r="Q41" s="51"/>
      <c r="R41" s="47">
        <f aca="true" t="shared" si="7" ref="R41:R48">SUM(G41:Q41)</f>
        <v>18</v>
      </c>
      <c r="T41" s="7"/>
      <c r="U41" s="6"/>
      <c r="V41" s="8"/>
      <c r="W41" s="7"/>
      <c r="X41" s="7"/>
    </row>
    <row r="42" spans="1:24" ht="15.75">
      <c r="A42" s="69"/>
      <c r="B42" s="47">
        <f aca="true" t="shared" si="8" ref="B42:B48">B41+1</f>
        <v>2</v>
      </c>
      <c r="C42" s="46" t="s">
        <v>151</v>
      </c>
      <c r="D42" s="46" t="s">
        <v>150</v>
      </c>
      <c r="E42" s="46" t="s">
        <v>149</v>
      </c>
      <c r="F42" s="13">
        <v>135</v>
      </c>
      <c r="G42" s="47">
        <v>10</v>
      </c>
      <c r="H42" s="47">
        <v>4</v>
      </c>
      <c r="I42" s="47">
        <v>3</v>
      </c>
      <c r="J42" s="51"/>
      <c r="K42" s="51"/>
      <c r="L42" s="51"/>
      <c r="M42" s="51"/>
      <c r="N42" s="51"/>
      <c r="O42" s="51"/>
      <c r="P42" s="51"/>
      <c r="Q42" s="51"/>
      <c r="R42" s="47">
        <f t="shared" si="7"/>
        <v>17</v>
      </c>
      <c r="T42" s="7"/>
      <c r="U42" s="9"/>
      <c r="V42" s="10"/>
      <c r="W42" s="7"/>
      <c r="X42" s="7"/>
    </row>
    <row r="43" spans="1:24" ht="15.75">
      <c r="A43" s="69"/>
      <c r="B43" s="67">
        <f t="shared" si="8"/>
        <v>3</v>
      </c>
      <c r="C43" s="46" t="str">
        <f>VLOOKUP($F43,Verwaltung!$A$5:$E$74,2,FALSE)</f>
        <v>Liniger</v>
      </c>
      <c r="D43" s="46" t="str">
        <f>VLOOKUP($F43,Verwaltung!$A$5:$E$74,3,FALSE)</f>
        <v>Flurin</v>
      </c>
      <c r="E43" s="46" t="str">
        <f>VLOOKUP($F43,Verwaltung!$A$5:$E$74,4,FALSE)</f>
        <v>ATB Landschlacht</v>
      </c>
      <c r="F43" s="47">
        <v>56</v>
      </c>
      <c r="G43" s="51"/>
      <c r="H43" s="47">
        <v>8</v>
      </c>
      <c r="I43" s="47">
        <v>4</v>
      </c>
      <c r="J43" s="51"/>
      <c r="K43" s="51"/>
      <c r="L43" s="51"/>
      <c r="M43" s="51"/>
      <c r="N43" s="51"/>
      <c r="O43" s="51"/>
      <c r="P43" s="51"/>
      <c r="Q43" s="51"/>
      <c r="R43" s="67">
        <f t="shared" si="7"/>
        <v>12</v>
      </c>
      <c r="T43" s="7"/>
      <c r="U43" s="6"/>
      <c r="V43" s="8"/>
      <c r="W43" s="7"/>
      <c r="X43" s="7"/>
    </row>
    <row r="44" spans="1:24" ht="15.75">
      <c r="A44" s="69"/>
      <c r="B44" s="67">
        <v>3</v>
      </c>
      <c r="C44" s="46" t="str">
        <f>VLOOKUP($F44,Verwaltung!$A$5:$E$74,2,FALSE)</f>
        <v>Métry</v>
      </c>
      <c r="D44" s="46" t="str">
        <f>VLOOKUP($F44,Verwaltung!$A$5:$E$74,3,FALSE)</f>
        <v>Pascal</v>
      </c>
      <c r="E44" s="46" t="str">
        <f>VLOOKUP($F44,Verwaltung!$A$5:$E$74,4,FALSE)</f>
        <v>ATB Emmenbrücke</v>
      </c>
      <c r="F44" s="13">
        <v>110</v>
      </c>
      <c r="G44" s="51"/>
      <c r="H44" s="47">
        <v>6</v>
      </c>
      <c r="I44" s="47">
        <v>6</v>
      </c>
      <c r="J44" s="51"/>
      <c r="K44" s="51"/>
      <c r="L44" s="51"/>
      <c r="M44" s="51"/>
      <c r="N44" s="51"/>
      <c r="O44" s="51"/>
      <c r="P44" s="51"/>
      <c r="Q44" s="51"/>
      <c r="R44" s="67">
        <f t="shared" si="7"/>
        <v>12</v>
      </c>
      <c r="T44" s="7"/>
      <c r="U44" s="6"/>
      <c r="V44" s="8"/>
      <c r="W44" s="7"/>
      <c r="X44" s="7"/>
    </row>
    <row r="45" spans="1:24" ht="15.75">
      <c r="A45" s="69"/>
      <c r="B45" s="47">
        <v>5</v>
      </c>
      <c r="C45" s="46" t="s">
        <v>192</v>
      </c>
      <c r="D45" s="46" t="s">
        <v>191</v>
      </c>
      <c r="E45" s="46" t="s">
        <v>189</v>
      </c>
      <c r="F45" s="47">
        <v>66</v>
      </c>
      <c r="G45" s="51"/>
      <c r="H45" s="47"/>
      <c r="I45" s="47">
        <v>10</v>
      </c>
      <c r="J45" s="51"/>
      <c r="K45" s="51"/>
      <c r="L45" s="51"/>
      <c r="M45" s="51"/>
      <c r="N45" s="51"/>
      <c r="O45" s="51"/>
      <c r="P45" s="51"/>
      <c r="Q45" s="51"/>
      <c r="R45" s="47">
        <f t="shared" si="7"/>
        <v>10</v>
      </c>
      <c r="T45" s="7"/>
      <c r="U45" s="6"/>
      <c r="V45" s="8"/>
      <c r="W45" s="7"/>
      <c r="X45" s="7"/>
    </row>
    <row r="46" spans="1:24" ht="15.75">
      <c r="A46" s="69"/>
      <c r="B46" s="47">
        <f t="shared" si="8"/>
        <v>6</v>
      </c>
      <c r="C46" s="46" t="s">
        <v>57</v>
      </c>
      <c r="D46" s="46" t="s">
        <v>18</v>
      </c>
      <c r="E46" s="46" t="s">
        <v>46</v>
      </c>
      <c r="F46" s="13">
        <v>132</v>
      </c>
      <c r="G46" s="47">
        <v>8</v>
      </c>
      <c r="H46" s="47"/>
      <c r="I46" s="47">
        <v>1</v>
      </c>
      <c r="J46" s="51"/>
      <c r="K46" s="51"/>
      <c r="L46" s="51"/>
      <c r="M46" s="51"/>
      <c r="N46" s="51"/>
      <c r="O46" s="51"/>
      <c r="P46" s="51"/>
      <c r="Q46" s="51"/>
      <c r="R46" s="47">
        <f t="shared" si="7"/>
        <v>9</v>
      </c>
      <c r="T46" s="7"/>
      <c r="U46" s="11"/>
      <c r="V46" s="10"/>
      <c r="W46" s="7"/>
      <c r="X46" s="7"/>
    </row>
    <row r="47" spans="1:24" ht="15.75">
      <c r="A47" s="14"/>
      <c r="B47" s="47">
        <f t="shared" si="8"/>
        <v>7</v>
      </c>
      <c r="C47" s="46" t="s">
        <v>163</v>
      </c>
      <c r="D47" s="46" t="s">
        <v>164</v>
      </c>
      <c r="E47" s="46" t="s">
        <v>149</v>
      </c>
      <c r="F47" s="47">
        <v>91</v>
      </c>
      <c r="G47" s="51"/>
      <c r="H47" s="47">
        <v>3</v>
      </c>
      <c r="I47" s="47"/>
      <c r="J47" s="51"/>
      <c r="K47" s="51"/>
      <c r="L47" s="51"/>
      <c r="M47" s="51"/>
      <c r="N47" s="51"/>
      <c r="O47" s="51"/>
      <c r="P47" s="51"/>
      <c r="Q47" s="51"/>
      <c r="R47" s="47">
        <f t="shared" si="7"/>
        <v>3</v>
      </c>
      <c r="T47" s="7"/>
      <c r="U47" s="11"/>
      <c r="V47" s="10"/>
      <c r="W47" s="7"/>
      <c r="X47" s="7"/>
    </row>
    <row r="48" spans="1:24" ht="15.75">
      <c r="A48" s="14"/>
      <c r="B48" s="47">
        <f t="shared" si="8"/>
        <v>8</v>
      </c>
      <c r="C48" s="46" t="s">
        <v>38</v>
      </c>
      <c r="D48" s="46" t="s">
        <v>193</v>
      </c>
      <c r="E48" s="46" t="s">
        <v>39</v>
      </c>
      <c r="F48" s="47">
        <v>63</v>
      </c>
      <c r="G48" s="51"/>
      <c r="H48" s="47"/>
      <c r="I48" s="47">
        <v>2</v>
      </c>
      <c r="J48" s="51"/>
      <c r="K48" s="51"/>
      <c r="L48" s="51"/>
      <c r="M48" s="51"/>
      <c r="N48" s="51"/>
      <c r="O48" s="51"/>
      <c r="P48" s="51"/>
      <c r="Q48" s="51"/>
      <c r="R48" s="47">
        <f t="shared" si="7"/>
        <v>2</v>
      </c>
      <c r="T48" s="7"/>
      <c r="U48" s="11"/>
      <c r="V48" s="10"/>
      <c r="W48" s="7"/>
      <c r="X48" s="7"/>
    </row>
    <row r="49" spans="1:24" ht="15.75">
      <c r="A49" s="14"/>
      <c r="B49" s="55"/>
      <c r="C49" s="56"/>
      <c r="D49" s="56"/>
      <c r="E49" s="56"/>
      <c r="F49" s="55"/>
      <c r="G49" s="57"/>
      <c r="H49" s="55"/>
      <c r="I49" s="57"/>
      <c r="J49" s="57"/>
      <c r="K49" s="57"/>
      <c r="L49" s="57"/>
      <c r="M49" s="57"/>
      <c r="N49" s="57"/>
      <c r="O49" s="57"/>
      <c r="P49" s="57"/>
      <c r="Q49" s="57"/>
      <c r="R49" s="55"/>
      <c r="T49" s="7"/>
      <c r="U49" s="11"/>
      <c r="V49" s="10"/>
      <c r="W49" s="7"/>
      <c r="X49" s="7"/>
    </row>
    <row r="50" spans="1:24" ht="15.75">
      <c r="A50" s="14"/>
      <c r="B50" s="55"/>
      <c r="C50" s="56"/>
      <c r="D50" s="56"/>
      <c r="E50" s="56"/>
      <c r="F50" s="55"/>
      <c r="G50" s="57"/>
      <c r="H50" s="55"/>
      <c r="I50" s="57"/>
      <c r="J50" s="57"/>
      <c r="K50" s="57"/>
      <c r="L50" s="57"/>
      <c r="M50" s="57"/>
      <c r="N50" s="57"/>
      <c r="O50" s="57"/>
      <c r="P50" s="57"/>
      <c r="Q50" s="57"/>
      <c r="R50" s="55"/>
      <c r="T50" s="7"/>
      <c r="U50" s="11"/>
      <c r="V50" s="10"/>
      <c r="W50" s="7"/>
      <c r="X50" s="7"/>
    </row>
    <row r="51" spans="1:24" ht="15.75">
      <c r="A51" s="14"/>
      <c r="B51" s="55"/>
      <c r="C51" s="56"/>
      <c r="D51" s="56"/>
      <c r="E51" s="56"/>
      <c r="F51" s="55"/>
      <c r="G51" s="57"/>
      <c r="H51" s="55"/>
      <c r="I51" s="57"/>
      <c r="J51" s="57"/>
      <c r="K51" s="57"/>
      <c r="L51" s="57"/>
      <c r="M51" s="57"/>
      <c r="N51" s="57"/>
      <c r="O51" s="57"/>
      <c r="P51" s="57"/>
      <c r="Q51" s="57"/>
      <c r="R51" s="55"/>
      <c r="T51" s="7"/>
      <c r="U51" s="11"/>
      <c r="V51" s="10"/>
      <c r="W51" s="7"/>
      <c r="X51" s="7"/>
    </row>
    <row r="52" spans="1:24" ht="15.75">
      <c r="A52" s="14"/>
      <c r="B52" s="55"/>
      <c r="C52" s="56"/>
      <c r="D52" s="56"/>
      <c r="E52" s="56"/>
      <c r="F52" s="55"/>
      <c r="G52" s="57"/>
      <c r="H52" s="55"/>
      <c r="I52" s="57"/>
      <c r="J52" s="57"/>
      <c r="K52" s="57"/>
      <c r="L52" s="57"/>
      <c r="M52" s="57"/>
      <c r="N52" s="57"/>
      <c r="O52" s="57"/>
      <c r="P52" s="57"/>
      <c r="Q52" s="57"/>
      <c r="R52" s="55"/>
      <c r="T52" s="7"/>
      <c r="U52" s="11"/>
      <c r="V52" s="10"/>
      <c r="W52" s="7"/>
      <c r="X52" s="7"/>
    </row>
    <row r="53" spans="1:24" ht="15.75">
      <c r="A53" s="14"/>
      <c r="B53" s="55"/>
      <c r="C53" s="56"/>
      <c r="D53" s="56"/>
      <c r="E53" s="56"/>
      <c r="F53" s="55"/>
      <c r="G53" s="57"/>
      <c r="H53" s="55"/>
      <c r="I53" s="57"/>
      <c r="J53" s="57"/>
      <c r="K53" s="57"/>
      <c r="L53" s="57"/>
      <c r="M53" s="57"/>
      <c r="N53" s="57"/>
      <c r="O53" s="57"/>
      <c r="P53" s="57"/>
      <c r="Q53" s="57"/>
      <c r="R53" s="55"/>
      <c r="T53" s="7"/>
      <c r="U53" s="11"/>
      <c r="V53" s="10"/>
      <c r="W53" s="7"/>
      <c r="X53" s="7"/>
    </row>
    <row r="54" spans="1:18" ht="4.5" customHeight="1">
      <c r="A54" s="69"/>
      <c r="B54" s="6"/>
      <c r="C54" s="11"/>
      <c r="D54" s="11"/>
      <c r="E54" s="11"/>
      <c r="F54" s="8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s="4" customFormat="1" ht="18.75" customHeight="1">
      <c r="A55" s="69"/>
      <c r="B55" s="71" t="s">
        <v>5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1:18" ht="30" customHeight="1">
      <c r="A56" s="69"/>
      <c r="B56" s="6"/>
      <c r="C56" s="11"/>
      <c r="D56" s="11"/>
      <c r="E56" s="11"/>
      <c r="F56" s="8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8">
      <c r="A57" s="69"/>
      <c r="B57" s="27" t="str">
        <f>B3</f>
        <v>100m</v>
      </c>
      <c r="C57" s="28"/>
      <c r="D57" s="28"/>
      <c r="E57" s="28"/>
      <c r="F57" s="28" t="s">
        <v>65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53">
        <f>R3</f>
        <v>2011</v>
      </c>
    </row>
    <row r="58" spans="1:18" s="2" customFormat="1" ht="63.75" customHeight="1">
      <c r="A58" s="69"/>
      <c r="B58" s="43" t="s">
        <v>0</v>
      </c>
      <c r="C58" s="44" t="s">
        <v>1</v>
      </c>
      <c r="D58" s="44" t="s">
        <v>2</v>
      </c>
      <c r="E58" s="44" t="s">
        <v>6</v>
      </c>
      <c r="F58" s="45" t="s">
        <v>66</v>
      </c>
      <c r="G58" s="12" t="str">
        <f>IF(G4=0,"",G4)</f>
        <v>Gretzenb.</v>
      </c>
      <c r="H58" s="12" t="str">
        <f aca="true" t="shared" si="9" ref="H58:Q58">IF(H4=0,"",H4)</f>
        <v>Aarau</v>
      </c>
      <c r="I58" s="12" t="str">
        <f t="shared" si="9"/>
        <v>Aarau</v>
      </c>
      <c r="J58" s="12" t="str">
        <f t="shared" si="9"/>
        <v>Kreuzling.</v>
      </c>
      <c r="K58" s="12" t="str">
        <f t="shared" si="9"/>
        <v>Dulliken</v>
      </c>
      <c r="L58" s="12">
        <f t="shared" si="9"/>
      </c>
      <c r="M58" s="12">
        <f t="shared" si="9"/>
      </c>
      <c r="N58" s="12">
        <f t="shared" si="9"/>
      </c>
      <c r="O58" s="12">
        <f t="shared" si="9"/>
      </c>
      <c r="P58" s="12">
        <f t="shared" si="9"/>
      </c>
      <c r="Q58" s="12">
        <f t="shared" si="9"/>
      </c>
      <c r="R58" s="54" t="s">
        <v>4</v>
      </c>
    </row>
    <row r="59" spans="1:18" ht="15">
      <c r="A59" s="69"/>
      <c r="B59" s="47">
        <v>1</v>
      </c>
      <c r="C59" s="46"/>
      <c r="D59" s="46"/>
      <c r="E59" s="46"/>
      <c r="F59" s="13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11.25" customHeight="1">
      <c r="A60" s="69"/>
      <c r="B60" s="6"/>
      <c r="C60" s="11"/>
      <c r="D60" s="11"/>
      <c r="E60" s="11"/>
      <c r="F60" s="8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18">
      <c r="A61" s="69"/>
      <c r="B61" s="27" t="str">
        <f>B3</f>
        <v>100m</v>
      </c>
      <c r="C61" s="28"/>
      <c r="D61" s="28"/>
      <c r="E61" s="28"/>
      <c r="F61" s="28" t="s">
        <v>64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53">
        <f>R3</f>
        <v>2011</v>
      </c>
    </row>
    <row r="62" spans="1:18" s="2" customFormat="1" ht="63.75" customHeight="1">
      <c r="A62" s="69"/>
      <c r="B62" s="43" t="s">
        <v>0</v>
      </c>
      <c r="C62" s="44" t="s">
        <v>1</v>
      </c>
      <c r="D62" s="44" t="s">
        <v>2</v>
      </c>
      <c r="E62" s="44" t="s">
        <v>6</v>
      </c>
      <c r="F62" s="45" t="s">
        <v>66</v>
      </c>
      <c r="G62" s="12" t="str">
        <f>IF(G4=0,"",G4)</f>
        <v>Gretzenb.</v>
      </c>
      <c r="H62" s="12" t="str">
        <f aca="true" t="shared" si="10" ref="H62:Q62">IF(H4=0,"",H4)</f>
        <v>Aarau</v>
      </c>
      <c r="I62" s="12" t="str">
        <f t="shared" si="10"/>
        <v>Aarau</v>
      </c>
      <c r="J62" s="12" t="str">
        <f t="shared" si="10"/>
        <v>Kreuzling.</v>
      </c>
      <c r="K62" s="12" t="str">
        <f t="shared" si="10"/>
        <v>Dulliken</v>
      </c>
      <c r="L62" s="12">
        <f t="shared" si="10"/>
      </c>
      <c r="M62" s="12">
        <f t="shared" si="10"/>
      </c>
      <c r="N62" s="12">
        <f t="shared" si="10"/>
      </c>
      <c r="O62" s="12">
        <f t="shared" si="10"/>
      </c>
      <c r="P62" s="12">
        <f t="shared" si="10"/>
      </c>
      <c r="Q62" s="12">
        <f t="shared" si="10"/>
      </c>
      <c r="R62" s="54" t="s">
        <v>4</v>
      </c>
    </row>
    <row r="63" spans="1:18" ht="15">
      <c r="A63" s="69"/>
      <c r="B63" s="47">
        <v>1</v>
      </c>
      <c r="C63" s="46" t="s">
        <v>44</v>
      </c>
      <c r="D63" s="46" t="s">
        <v>45</v>
      </c>
      <c r="E63" s="46" t="s">
        <v>46</v>
      </c>
      <c r="F63" s="13">
        <v>115</v>
      </c>
      <c r="G63" s="47">
        <v>6</v>
      </c>
      <c r="H63" s="47">
        <v>10</v>
      </c>
      <c r="I63" s="47">
        <v>10</v>
      </c>
      <c r="J63" s="51"/>
      <c r="K63" s="51"/>
      <c r="L63" s="51"/>
      <c r="M63" s="51"/>
      <c r="N63" s="51"/>
      <c r="O63" s="51"/>
      <c r="P63" s="51"/>
      <c r="Q63" s="51"/>
      <c r="R63" s="47">
        <f aca="true" t="shared" si="11" ref="R63:R68">SUM(G63:Q63)</f>
        <v>26</v>
      </c>
    </row>
    <row r="64" spans="1:18" ht="15">
      <c r="A64" s="69"/>
      <c r="B64" s="47">
        <f>B63+1</f>
        <v>2</v>
      </c>
      <c r="C64" s="46" t="s">
        <v>57</v>
      </c>
      <c r="D64" s="46" t="s">
        <v>47</v>
      </c>
      <c r="E64" s="46" t="s">
        <v>46</v>
      </c>
      <c r="F64" s="13">
        <v>152</v>
      </c>
      <c r="G64" s="47">
        <v>10</v>
      </c>
      <c r="H64" s="47">
        <v>8</v>
      </c>
      <c r="I64" s="47"/>
      <c r="J64" s="51"/>
      <c r="K64" s="51"/>
      <c r="L64" s="51"/>
      <c r="M64" s="51"/>
      <c r="N64" s="51"/>
      <c r="O64" s="51"/>
      <c r="P64" s="51"/>
      <c r="Q64" s="51"/>
      <c r="R64" s="47">
        <f t="shared" si="11"/>
        <v>18</v>
      </c>
    </row>
    <row r="65" spans="1:18" ht="15">
      <c r="A65" s="69"/>
      <c r="B65" s="47">
        <f>B64+1</f>
        <v>3</v>
      </c>
      <c r="C65" s="46" t="s">
        <v>50</v>
      </c>
      <c r="D65" s="46" t="s">
        <v>51</v>
      </c>
      <c r="E65" s="46" t="s">
        <v>46</v>
      </c>
      <c r="F65" s="13">
        <v>153</v>
      </c>
      <c r="G65" s="47">
        <v>8</v>
      </c>
      <c r="H65" s="47">
        <v>6</v>
      </c>
      <c r="I65" s="47"/>
      <c r="J65" s="51"/>
      <c r="K65" s="51"/>
      <c r="L65" s="51"/>
      <c r="M65" s="51"/>
      <c r="N65" s="51"/>
      <c r="O65" s="51"/>
      <c r="P65" s="51"/>
      <c r="Q65" s="51"/>
      <c r="R65" s="47">
        <f t="shared" si="11"/>
        <v>14</v>
      </c>
    </row>
    <row r="66" spans="1:18" ht="15">
      <c r="A66" s="69"/>
      <c r="B66" s="47">
        <f>B65+1</f>
        <v>4</v>
      </c>
      <c r="C66" s="46" t="s">
        <v>187</v>
      </c>
      <c r="D66" s="46" t="s">
        <v>190</v>
      </c>
      <c r="E66" s="46" t="s">
        <v>185</v>
      </c>
      <c r="F66" s="13">
        <v>57</v>
      </c>
      <c r="G66" s="47"/>
      <c r="H66" s="47"/>
      <c r="I66" s="47">
        <v>8</v>
      </c>
      <c r="J66" s="51"/>
      <c r="K66" s="51"/>
      <c r="L66" s="51"/>
      <c r="M66" s="51"/>
      <c r="N66" s="51"/>
      <c r="O66" s="51"/>
      <c r="P66" s="51"/>
      <c r="Q66" s="51"/>
      <c r="R66" s="47">
        <f t="shared" si="11"/>
        <v>8</v>
      </c>
    </row>
    <row r="67" spans="1:18" ht="15">
      <c r="A67" s="69"/>
      <c r="B67" s="47">
        <f>B66+1</f>
        <v>5</v>
      </c>
      <c r="C67" s="46" t="s">
        <v>55</v>
      </c>
      <c r="D67" s="46" t="s">
        <v>47</v>
      </c>
      <c r="E67" s="46" t="s">
        <v>153</v>
      </c>
      <c r="F67" s="13">
        <v>30</v>
      </c>
      <c r="G67" s="47">
        <v>4</v>
      </c>
      <c r="H67" s="47"/>
      <c r="I67" s="47"/>
      <c r="J67" s="51"/>
      <c r="K67" s="51"/>
      <c r="L67" s="51"/>
      <c r="M67" s="51"/>
      <c r="N67" s="51"/>
      <c r="O67" s="51"/>
      <c r="P67" s="51"/>
      <c r="Q67" s="51"/>
      <c r="R67" s="47">
        <f t="shared" si="11"/>
        <v>4</v>
      </c>
    </row>
    <row r="68" spans="1:18" ht="15">
      <c r="A68" s="69"/>
      <c r="B68" s="47">
        <f>B67+1</f>
        <v>6</v>
      </c>
      <c r="C68" s="46" t="s">
        <v>134</v>
      </c>
      <c r="D68" s="46" t="s">
        <v>152</v>
      </c>
      <c r="E68" s="46" t="s">
        <v>132</v>
      </c>
      <c r="F68" s="13">
        <v>94</v>
      </c>
      <c r="G68" s="47">
        <v>3</v>
      </c>
      <c r="H68" s="47"/>
      <c r="I68" s="47"/>
      <c r="J68" s="51"/>
      <c r="K68" s="51"/>
      <c r="L68" s="51"/>
      <c r="M68" s="51"/>
      <c r="N68" s="51"/>
      <c r="O68" s="51"/>
      <c r="P68" s="51"/>
      <c r="Q68" s="51"/>
      <c r="R68" s="47">
        <f t="shared" si="11"/>
        <v>3</v>
      </c>
    </row>
    <row r="69" spans="1:18" ht="15">
      <c r="A69" s="69"/>
      <c r="B69" s="55"/>
      <c r="C69" s="56"/>
      <c r="D69" s="56"/>
      <c r="E69" s="56"/>
      <c r="F69" s="55"/>
      <c r="G69" s="57"/>
      <c r="H69" s="55"/>
      <c r="I69" s="57"/>
      <c r="J69" s="57"/>
      <c r="K69" s="57"/>
      <c r="L69" s="57"/>
      <c r="M69" s="57"/>
      <c r="N69" s="57"/>
      <c r="O69" s="57"/>
      <c r="P69" s="57"/>
      <c r="Q69" s="57"/>
      <c r="R69" s="55"/>
    </row>
    <row r="70" spans="1:18" ht="15">
      <c r="A70" s="69"/>
      <c r="B70" s="55"/>
      <c r="C70" s="56"/>
      <c r="D70" s="56"/>
      <c r="E70" s="56"/>
      <c r="F70" s="55"/>
      <c r="G70" s="57"/>
      <c r="H70" s="55"/>
      <c r="I70" s="57"/>
      <c r="J70" s="57"/>
      <c r="K70" s="57"/>
      <c r="L70" s="57"/>
      <c r="M70" s="57"/>
      <c r="N70" s="57"/>
      <c r="O70" s="57"/>
      <c r="P70" s="57"/>
      <c r="Q70" s="57"/>
      <c r="R70" s="55"/>
    </row>
    <row r="71" spans="1:18" ht="15">
      <c r="A71" s="69"/>
      <c r="B71" s="55"/>
      <c r="C71" s="56"/>
      <c r="D71" s="56"/>
      <c r="E71" s="56"/>
      <c r="F71" s="55"/>
      <c r="G71" s="57"/>
      <c r="H71" s="55"/>
      <c r="I71" s="57"/>
      <c r="J71" s="57"/>
      <c r="K71" s="57"/>
      <c r="L71" s="57"/>
      <c r="M71" s="57"/>
      <c r="N71" s="57"/>
      <c r="O71" s="57"/>
      <c r="P71" s="57"/>
      <c r="Q71" s="57"/>
      <c r="R71" s="55"/>
    </row>
    <row r="72" spans="1:18" ht="15">
      <c r="A72" s="69"/>
      <c r="B72" s="55"/>
      <c r="C72" s="56"/>
      <c r="D72" s="56"/>
      <c r="E72" s="56"/>
      <c r="F72" s="55"/>
      <c r="G72" s="57"/>
      <c r="H72" s="55"/>
      <c r="I72" s="57"/>
      <c r="J72" s="57"/>
      <c r="K72" s="57"/>
      <c r="L72" s="57"/>
      <c r="M72" s="57"/>
      <c r="N72" s="57"/>
      <c r="O72" s="57"/>
      <c r="P72" s="57"/>
      <c r="Q72" s="57"/>
      <c r="R72" s="55"/>
    </row>
    <row r="73" spans="1:18" ht="15">
      <c r="A73" s="69"/>
      <c r="B73" s="55"/>
      <c r="C73" s="56"/>
      <c r="D73" s="56"/>
      <c r="E73" s="56"/>
      <c r="F73" s="55"/>
      <c r="G73" s="57"/>
      <c r="H73" s="55"/>
      <c r="I73" s="57"/>
      <c r="J73" s="57"/>
      <c r="K73" s="57"/>
      <c r="L73" s="57"/>
      <c r="M73" s="57"/>
      <c r="N73" s="57"/>
      <c r="O73" s="57"/>
      <c r="P73" s="57"/>
      <c r="Q73" s="57"/>
      <c r="R73" s="55"/>
    </row>
    <row r="74" spans="1:18" ht="15">
      <c r="A74" s="69"/>
      <c r="B74" s="55"/>
      <c r="C74" s="56"/>
      <c r="D74" s="56"/>
      <c r="E74" s="56"/>
      <c r="F74" s="55"/>
      <c r="G74" s="57"/>
      <c r="H74" s="55"/>
      <c r="I74" s="57"/>
      <c r="J74" s="57"/>
      <c r="K74" s="57"/>
      <c r="L74" s="57"/>
      <c r="M74" s="57"/>
      <c r="N74" s="57"/>
      <c r="O74" s="57"/>
      <c r="P74" s="57"/>
      <c r="Q74" s="57"/>
      <c r="R74" s="55"/>
    </row>
    <row r="75" spans="1:18" ht="15">
      <c r="A75" s="69"/>
      <c r="B75" s="55"/>
      <c r="C75" s="56"/>
      <c r="D75" s="56"/>
      <c r="E75" s="56"/>
      <c r="F75" s="55"/>
      <c r="G75" s="57"/>
      <c r="H75" s="55"/>
      <c r="I75" s="57"/>
      <c r="J75" s="57"/>
      <c r="K75" s="57"/>
      <c r="L75" s="57"/>
      <c r="M75" s="57"/>
      <c r="N75" s="57"/>
      <c r="O75" s="57"/>
      <c r="P75" s="57"/>
      <c r="Q75" s="57"/>
      <c r="R75" s="55"/>
    </row>
    <row r="76" spans="1:18" ht="15">
      <c r="A76" s="69"/>
      <c r="B76" s="55"/>
      <c r="C76" s="56"/>
      <c r="D76" s="56"/>
      <c r="E76" s="56"/>
      <c r="F76" s="55"/>
      <c r="G76" s="57"/>
      <c r="H76" s="55"/>
      <c r="I76" s="57"/>
      <c r="J76" s="57"/>
      <c r="K76" s="57"/>
      <c r="L76" s="57"/>
      <c r="M76" s="57"/>
      <c r="N76" s="57"/>
      <c r="O76" s="57"/>
      <c r="P76" s="57"/>
      <c r="Q76" s="57"/>
      <c r="R76" s="55"/>
    </row>
    <row r="77" spans="1:18" ht="15">
      <c r="A77" s="69"/>
      <c r="B77" s="55"/>
      <c r="C77" s="56"/>
      <c r="D77" s="56"/>
      <c r="E77" s="56"/>
      <c r="F77" s="55"/>
      <c r="G77" s="57"/>
      <c r="H77" s="55"/>
      <c r="I77" s="57"/>
      <c r="J77" s="57"/>
      <c r="K77" s="57"/>
      <c r="L77" s="57"/>
      <c r="M77" s="57"/>
      <c r="N77" s="57"/>
      <c r="O77" s="57"/>
      <c r="P77" s="57"/>
      <c r="Q77" s="57"/>
      <c r="R77" s="55"/>
    </row>
    <row r="78" spans="1:18" ht="15">
      <c r="A78" s="69"/>
      <c r="B78" s="55"/>
      <c r="C78" s="56"/>
      <c r="D78" s="56"/>
      <c r="E78" s="56"/>
      <c r="F78" s="55"/>
      <c r="G78" s="57"/>
      <c r="H78" s="55"/>
      <c r="I78" s="57"/>
      <c r="J78" s="57"/>
      <c r="K78" s="57"/>
      <c r="L78" s="57"/>
      <c r="M78" s="57"/>
      <c r="N78" s="57"/>
      <c r="O78" s="57"/>
      <c r="P78" s="57"/>
      <c r="Q78" s="57"/>
      <c r="R78" s="55"/>
    </row>
    <row r="79" spans="1:18" ht="15">
      <c r="A79" s="69"/>
      <c r="B79" s="55"/>
      <c r="C79" s="56"/>
      <c r="D79" s="56"/>
      <c r="E79" s="56"/>
      <c r="F79" s="55"/>
      <c r="G79" s="57"/>
      <c r="H79" s="55"/>
      <c r="I79" s="57"/>
      <c r="J79" s="57"/>
      <c r="K79" s="57"/>
      <c r="L79" s="57"/>
      <c r="M79" s="57"/>
      <c r="N79" s="57"/>
      <c r="O79" s="57"/>
      <c r="P79" s="57"/>
      <c r="Q79" s="57"/>
      <c r="R79" s="55"/>
    </row>
    <row r="80" spans="1:18" ht="15">
      <c r="A80" s="69"/>
      <c r="B80" s="55"/>
      <c r="C80" s="56"/>
      <c r="D80" s="56"/>
      <c r="E80" s="56"/>
      <c r="F80" s="55"/>
      <c r="G80" s="57"/>
      <c r="H80" s="55"/>
      <c r="I80" s="57"/>
      <c r="J80" s="57"/>
      <c r="K80" s="57"/>
      <c r="L80" s="57"/>
      <c r="M80" s="57"/>
      <c r="N80" s="57"/>
      <c r="O80" s="57"/>
      <c r="P80" s="57"/>
      <c r="Q80" s="57"/>
      <c r="R80" s="55"/>
    </row>
    <row r="81" spans="1:18" ht="15">
      <c r="A81" s="69"/>
      <c r="B81" s="55"/>
      <c r="C81" s="56"/>
      <c r="D81" s="56"/>
      <c r="E81" s="56"/>
      <c r="F81" s="55"/>
      <c r="G81" s="57"/>
      <c r="H81" s="55"/>
      <c r="I81" s="57"/>
      <c r="J81" s="57"/>
      <c r="K81" s="57"/>
      <c r="L81" s="57"/>
      <c r="M81" s="57"/>
      <c r="N81" s="57"/>
      <c r="O81" s="57"/>
      <c r="P81" s="57"/>
      <c r="Q81" s="57"/>
      <c r="R81" s="55"/>
    </row>
    <row r="82" spans="1:18" ht="15">
      <c r="A82" s="69"/>
      <c r="B82" s="55"/>
      <c r="C82" s="56"/>
      <c r="D82" s="56"/>
      <c r="E82" s="56"/>
      <c r="F82" s="55"/>
      <c r="G82" s="57"/>
      <c r="H82" s="55"/>
      <c r="I82" s="57"/>
      <c r="J82" s="57"/>
      <c r="K82" s="57"/>
      <c r="L82" s="57"/>
      <c r="M82" s="57"/>
      <c r="N82" s="57"/>
      <c r="O82" s="57"/>
      <c r="P82" s="57"/>
      <c r="Q82" s="57"/>
      <c r="R82" s="55"/>
    </row>
    <row r="83" spans="1:18" ht="5.25" customHeight="1">
      <c r="A83" s="69"/>
      <c r="B83" s="58"/>
      <c r="C83" s="56"/>
      <c r="D83" s="56"/>
      <c r="E83" s="56"/>
      <c r="F83" s="59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8"/>
    </row>
    <row r="84" spans="1:18" s="5" customFormat="1" ht="18.75" customHeight="1">
      <c r="A84" s="69"/>
      <c r="B84" s="70" t="s">
        <v>5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30" customHeight="1">
      <c r="A85" s="14"/>
      <c r="B85" s="6"/>
      <c r="C85" s="11"/>
      <c r="D85" s="11"/>
      <c r="E85" s="11"/>
      <c r="F85" s="8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</sheetData>
  <sheetProtection/>
  <mergeCells count="10">
    <mergeCell ref="A27:R27"/>
    <mergeCell ref="A1:D1"/>
    <mergeCell ref="A4:A26"/>
    <mergeCell ref="L1:R1"/>
    <mergeCell ref="E1:K1"/>
    <mergeCell ref="B26:R26"/>
    <mergeCell ref="A29:A46"/>
    <mergeCell ref="A54:A84"/>
    <mergeCell ref="B84:R84"/>
    <mergeCell ref="B55:R5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5"/>
  <sheetViews>
    <sheetView workbookViewId="0" topLeftCell="A1">
      <selection activeCell="T1" sqref="T1"/>
    </sheetView>
  </sheetViews>
  <sheetFormatPr defaultColWidth="11.421875" defaultRowHeight="12.75"/>
  <cols>
    <col min="1" max="1" width="4.8515625" style="0" customWidth="1"/>
    <col min="2" max="2" width="4.140625" style="1" bestFit="1" customWidth="1"/>
    <col min="3" max="4" width="17.28125" style="1" customWidth="1"/>
    <col min="5" max="5" width="21.57421875" style="1" customWidth="1"/>
    <col min="6" max="6" width="9.140625" style="1" customWidth="1"/>
    <col min="7" max="9" width="5.28125" style="1" customWidth="1"/>
    <col min="10" max="17" width="5.28125" style="0" customWidth="1"/>
    <col min="18" max="18" width="8.140625" style="0" customWidth="1"/>
    <col min="19" max="19" width="0.2890625" style="0" customWidth="1"/>
    <col min="20" max="20" width="9.140625" style="0" customWidth="1"/>
  </cols>
  <sheetData>
    <row r="1" spans="1:18" ht="57" customHeight="1">
      <c r="A1" s="69"/>
      <c r="B1" s="69"/>
      <c r="C1" s="69"/>
      <c r="D1" s="72"/>
      <c r="E1" s="74"/>
      <c r="F1" s="74"/>
      <c r="G1" s="74"/>
      <c r="H1" s="74"/>
      <c r="I1" s="74"/>
      <c r="J1" s="74"/>
      <c r="K1" s="74"/>
      <c r="L1" s="73"/>
      <c r="M1" s="73"/>
      <c r="N1" s="73"/>
      <c r="O1" s="73"/>
      <c r="P1" s="73"/>
      <c r="Q1" s="73"/>
      <c r="R1" s="73"/>
    </row>
    <row r="2" spans="1:18" ht="11.25" customHeight="1">
      <c r="A2" s="14"/>
      <c r="B2" s="14"/>
      <c r="C2" s="14"/>
      <c r="D2" s="15"/>
      <c r="E2" s="16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  <c r="R2" s="17"/>
    </row>
    <row r="3" spans="1:18" ht="18">
      <c r="A3" s="26"/>
      <c r="B3" s="27" t="s">
        <v>120</v>
      </c>
      <c r="C3" s="28"/>
      <c r="D3" s="28"/>
      <c r="E3" s="28"/>
      <c r="F3" s="28" t="s">
        <v>63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3">
        <v>2011</v>
      </c>
    </row>
    <row r="4" spans="1:18" s="2" customFormat="1" ht="63.75" customHeight="1">
      <c r="A4" s="69"/>
      <c r="B4" s="43" t="s">
        <v>0</v>
      </c>
      <c r="C4" s="44"/>
      <c r="D4" s="44" t="s">
        <v>2</v>
      </c>
      <c r="E4" s="44" t="s">
        <v>6</v>
      </c>
      <c r="F4" s="45" t="s">
        <v>66</v>
      </c>
      <c r="G4" s="12" t="s">
        <v>123</v>
      </c>
      <c r="H4" s="12" t="s">
        <v>7</v>
      </c>
      <c r="I4" s="12" t="s">
        <v>7</v>
      </c>
      <c r="J4" s="12" t="s">
        <v>131</v>
      </c>
      <c r="K4" s="12" t="s">
        <v>59</v>
      </c>
      <c r="L4" s="52"/>
      <c r="M4" s="52"/>
      <c r="N4" s="12"/>
      <c r="O4" s="12"/>
      <c r="P4" s="12"/>
      <c r="Q4" s="12"/>
      <c r="R4" s="54" t="s">
        <v>4</v>
      </c>
    </row>
    <row r="5" spans="1:18" ht="15">
      <c r="A5" s="69"/>
      <c r="B5" s="47">
        <v>1</v>
      </c>
      <c r="C5" s="46" t="s">
        <v>100</v>
      </c>
      <c r="D5" s="46" t="s">
        <v>101</v>
      </c>
      <c r="E5" s="46" t="s">
        <v>46</v>
      </c>
      <c r="F5" s="13">
        <v>101</v>
      </c>
      <c r="G5" s="47"/>
      <c r="H5" s="47">
        <v>10</v>
      </c>
      <c r="I5" s="47">
        <v>10</v>
      </c>
      <c r="J5" s="51"/>
      <c r="K5" s="51"/>
      <c r="L5" s="51"/>
      <c r="M5" s="51"/>
      <c r="N5" s="51"/>
      <c r="O5" s="51"/>
      <c r="P5" s="51"/>
      <c r="Q5" s="51"/>
      <c r="R5" s="47">
        <f aca="true" t="shared" si="0" ref="R5:R11">SUM(G5:Q5)</f>
        <v>20</v>
      </c>
    </row>
    <row r="6" spans="1:18" ht="15">
      <c r="A6" s="69"/>
      <c r="B6" s="47">
        <f aca="true" t="shared" si="1" ref="B6:B11">B5+1</f>
        <v>2</v>
      </c>
      <c r="C6" s="46" t="s">
        <v>135</v>
      </c>
      <c r="D6" s="46" t="s">
        <v>101</v>
      </c>
      <c r="E6" s="46" t="s">
        <v>46</v>
      </c>
      <c r="F6" s="13">
        <v>92</v>
      </c>
      <c r="G6" s="47"/>
      <c r="H6" s="47">
        <v>6</v>
      </c>
      <c r="I6" s="47">
        <v>8</v>
      </c>
      <c r="J6" s="51"/>
      <c r="K6" s="51"/>
      <c r="L6" s="51"/>
      <c r="M6" s="51"/>
      <c r="N6" s="51"/>
      <c r="O6" s="51"/>
      <c r="P6" s="51"/>
      <c r="Q6" s="51"/>
      <c r="R6" s="47">
        <f t="shared" si="0"/>
        <v>14</v>
      </c>
    </row>
    <row r="7" spans="1:18" ht="15">
      <c r="A7" s="69"/>
      <c r="B7" s="47">
        <f t="shared" si="1"/>
        <v>3</v>
      </c>
      <c r="C7" s="46" t="s">
        <v>154</v>
      </c>
      <c r="D7" s="46" t="s">
        <v>155</v>
      </c>
      <c r="E7" s="46" t="s">
        <v>156</v>
      </c>
      <c r="F7" s="13">
        <v>126</v>
      </c>
      <c r="G7" s="47"/>
      <c r="H7" s="47">
        <v>4</v>
      </c>
      <c r="I7" s="47">
        <v>6</v>
      </c>
      <c r="J7" s="51"/>
      <c r="K7" s="51"/>
      <c r="L7" s="51"/>
      <c r="M7" s="51"/>
      <c r="N7" s="51"/>
      <c r="O7" s="51"/>
      <c r="P7" s="51"/>
      <c r="Q7" s="51"/>
      <c r="R7" s="47">
        <f t="shared" si="0"/>
        <v>10</v>
      </c>
    </row>
    <row r="8" spans="1:18" ht="15">
      <c r="A8" s="69"/>
      <c r="B8" s="47">
        <f t="shared" si="1"/>
        <v>4</v>
      </c>
      <c r="C8" s="46" t="str">
        <f>VLOOKUP($F8,Verwaltung!$A$5:$E$74,2,FALSE)</f>
        <v>Liniger</v>
      </c>
      <c r="D8" s="46" t="str">
        <f>VLOOKUP($F8,Verwaltung!$A$5:$E$74,3,FALSE)</f>
        <v>Mirielle</v>
      </c>
      <c r="E8" s="46" t="str">
        <f>VLOOKUP($F8,Verwaltung!$A$5:$E$74,4,FALSE)</f>
        <v>ATB Landschlacht</v>
      </c>
      <c r="F8" s="13">
        <v>55</v>
      </c>
      <c r="G8" s="47"/>
      <c r="H8" s="47">
        <v>8</v>
      </c>
      <c r="I8" s="47"/>
      <c r="J8" s="51"/>
      <c r="K8" s="51"/>
      <c r="L8" s="51"/>
      <c r="M8" s="51"/>
      <c r="N8" s="51"/>
      <c r="O8" s="51"/>
      <c r="P8" s="51"/>
      <c r="Q8" s="51"/>
      <c r="R8" s="47">
        <f t="shared" si="0"/>
        <v>8</v>
      </c>
    </row>
    <row r="9" spans="1:18" ht="15">
      <c r="A9" s="69"/>
      <c r="B9" s="47">
        <f t="shared" si="1"/>
        <v>5</v>
      </c>
      <c r="C9" s="46" t="s">
        <v>100</v>
      </c>
      <c r="D9" s="46" t="s">
        <v>128</v>
      </c>
      <c r="E9" s="46" t="s">
        <v>46</v>
      </c>
      <c r="F9" s="13">
        <v>99</v>
      </c>
      <c r="G9" s="47"/>
      <c r="H9" s="47">
        <v>3</v>
      </c>
      <c r="I9" s="47">
        <v>2</v>
      </c>
      <c r="J9" s="51"/>
      <c r="K9" s="51"/>
      <c r="L9" s="51"/>
      <c r="M9" s="51"/>
      <c r="N9" s="51"/>
      <c r="O9" s="51"/>
      <c r="P9" s="51"/>
      <c r="Q9" s="51"/>
      <c r="R9" s="47">
        <f t="shared" si="0"/>
        <v>5</v>
      </c>
    </row>
    <row r="10" spans="1:18" ht="15">
      <c r="A10" s="69"/>
      <c r="B10" s="47">
        <f t="shared" si="1"/>
        <v>6</v>
      </c>
      <c r="C10" s="46" t="s">
        <v>57</v>
      </c>
      <c r="D10" s="46" t="s">
        <v>94</v>
      </c>
      <c r="E10" s="46" t="s">
        <v>46</v>
      </c>
      <c r="F10" s="13">
        <v>52</v>
      </c>
      <c r="G10" s="47"/>
      <c r="H10" s="47"/>
      <c r="I10" s="47">
        <v>4</v>
      </c>
      <c r="J10" s="51"/>
      <c r="K10" s="51"/>
      <c r="L10" s="51"/>
      <c r="M10" s="51"/>
      <c r="N10" s="51"/>
      <c r="O10" s="51"/>
      <c r="P10" s="51"/>
      <c r="Q10" s="51"/>
      <c r="R10" s="47">
        <f t="shared" si="0"/>
        <v>4</v>
      </c>
    </row>
    <row r="11" spans="1:18" ht="15">
      <c r="A11" s="69"/>
      <c r="B11" s="47">
        <f t="shared" si="1"/>
        <v>7</v>
      </c>
      <c r="C11" s="46" t="s">
        <v>180</v>
      </c>
      <c r="D11" s="46" t="s">
        <v>181</v>
      </c>
      <c r="E11" s="46" t="s">
        <v>46</v>
      </c>
      <c r="F11" s="13">
        <v>91</v>
      </c>
      <c r="G11" s="47"/>
      <c r="H11" s="47"/>
      <c r="I11" s="47">
        <v>3</v>
      </c>
      <c r="J11" s="51"/>
      <c r="K11" s="51"/>
      <c r="L11" s="51"/>
      <c r="M11" s="51"/>
      <c r="N11" s="51"/>
      <c r="O11" s="51"/>
      <c r="P11" s="51"/>
      <c r="Q11" s="51"/>
      <c r="R11" s="47">
        <f t="shared" si="0"/>
        <v>3</v>
      </c>
    </row>
    <row r="12" spans="1:18" ht="11.25" customHeight="1">
      <c r="A12" s="69"/>
      <c r="B12" s="22"/>
      <c r="C12" s="23"/>
      <c r="D12" s="23"/>
      <c r="E12" s="23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8">
      <c r="A13" s="69"/>
      <c r="B13" s="27" t="str">
        <f>B3</f>
        <v>200m</v>
      </c>
      <c r="C13" s="28"/>
      <c r="D13" s="28"/>
      <c r="E13" s="28"/>
      <c r="F13" s="28" t="s">
        <v>62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53">
        <f>R3</f>
        <v>2011</v>
      </c>
    </row>
    <row r="14" spans="1:18" s="2" customFormat="1" ht="63.75" customHeight="1">
      <c r="A14" s="69"/>
      <c r="B14" s="43" t="s">
        <v>0</v>
      </c>
      <c r="C14" s="44" t="s">
        <v>1</v>
      </c>
      <c r="D14" s="44" t="s">
        <v>2</v>
      </c>
      <c r="E14" s="44" t="s">
        <v>6</v>
      </c>
      <c r="F14" s="45" t="s">
        <v>66</v>
      </c>
      <c r="G14" s="12" t="str">
        <f aca="true" t="shared" si="2" ref="G14:Q14">IF(G4=0,"",G4)</f>
        <v>Gretzenb.</v>
      </c>
      <c r="H14" s="12" t="str">
        <f t="shared" si="2"/>
        <v>Aarau</v>
      </c>
      <c r="I14" s="12" t="str">
        <f t="shared" si="2"/>
        <v>Aarau</v>
      </c>
      <c r="J14" s="12" t="str">
        <f t="shared" si="2"/>
        <v>Kreuzling.</v>
      </c>
      <c r="K14" s="12" t="str">
        <f t="shared" si="2"/>
        <v>Dulliken</v>
      </c>
      <c r="L14" s="52">
        <f t="shared" si="2"/>
      </c>
      <c r="M14" s="52">
        <f t="shared" si="2"/>
      </c>
      <c r="N14" s="12">
        <f t="shared" si="2"/>
      </c>
      <c r="O14" s="12">
        <f t="shared" si="2"/>
      </c>
      <c r="P14" s="12">
        <f t="shared" si="2"/>
      </c>
      <c r="Q14" s="12">
        <f t="shared" si="2"/>
      </c>
      <c r="R14" s="54" t="s">
        <v>4</v>
      </c>
    </row>
    <row r="15" spans="1:18" ht="15">
      <c r="A15" s="69"/>
      <c r="B15" s="47">
        <v>1</v>
      </c>
      <c r="C15" s="46" t="s">
        <v>100</v>
      </c>
      <c r="D15" s="46" t="s">
        <v>103</v>
      </c>
      <c r="E15" s="46" t="s">
        <v>46</v>
      </c>
      <c r="F15" s="13">
        <v>102</v>
      </c>
      <c r="G15" s="47"/>
      <c r="H15" s="47">
        <v>10</v>
      </c>
      <c r="I15" s="47">
        <v>10</v>
      </c>
      <c r="J15" s="51"/>
      <c r="K15" s="51"/>
      <c r="L15" s="51"/>
      <c r="M15" s="51"/>
      <c r="N15" s="51"/>
      <c r="O15" s="51"/>
      <c r="P15" s="51"/>
      <c r="Q15" s="51"/>
      <c r="R15" s="47">
        <f>SUM(G15:Q15)</f>
        <v>20</v>
      </c>
    </row>
    <row r="16" spans="1:18" ht="15">
      <c r="A16" s="69"/>
      <c r="B16" s="47">
        <f>B15+1</f>
        <v>2</v>
      </c>
      <c r="C16" s="46" t="s">
        <v>162</v>
      </c>
      <c r="D16" s="46" t="s">
        <v>161</v>
      </c>
      <c r="E16" s="46" t="s">
        <v>156</v>
      </c>
      <c r="F16" s="13">
        <v>130</v>
      </c>
      <c r="G16" s="47"/>
      <c r="H16" s="47">
        <v>8</v>
      </c>
      <c r="I16" s="47">
        <v>6</v>
      </c>
      <c r="J16" s="51"/>
      <c r="K16" s="51"/>
      <c r="L16" s="51"/>
      <c r="M16" s="51"/>
      <c r="N16" s="51"/>
      <c r="O16" s="51"/>
      <c r="P16" s="51"/>
      <c r="Q16" s="51"/>
      <c r="R16" s="47">
        <f>SUM(G16:Q16)</f>
        <v>14</v>
      </c>
    </row>
    <row r="17" spans="1:18" ht="15">
      <c r="A17" s="69"/>
      <c r="B17" s="47">
        <f>B16+1</f>
        <v>3</v>
      </c>
      <c r="C17" s="46" t="s">
        <v>194</v>
      </c>
      <c r="D17" s="46" t="s">
        <v>195</v>
      </c>
      <c r="E17" s="46" t="s">
        <v>156</v>
      </c>
      <c r="F17" s="13">
        <v>62</v>
      </c>
      <c r="G17" s="47"/>
      <c r="H17" s="47"/>
      <c r="I17" s="47">
        <v>8</v>
      </c>
      <c r="J17" s="51"/>
      <c r="K17" s="51"/>
      <c r="L17" s="51"/>
      <c r="M17" s="51"/>
      <c r="N17" s="51"/>
      <c r="O17" s="51"/>
      <c r="P17" s="51"/>
      <c r="Q17" s="51"/>
      <c r="R17" s="47">
        <f>SUM(G17:Q17)</f>
        <v>8</v>
      </c>
    </row>
    <row r="18" spans="1:18" ht="15">
      <c r="A18" s="69"/>
      <c r="B18" s="55"/>
      <c r="C18" s="56"/>
      <c r="D18" s="56"/>
      <c r="E18" s="56"/>
      <c r="F18" s="55"/>
      <c r="G18" s="57"/>
      <c r="H18" s="55"/>
      <c r="I18" s="57"/>
      <c r="J18" s="57"/>
      <c r="K18" s="57"/>
      <c r="L18" s="57"/>
      <c r="M18" s="57"/>
      <c r="N18" s="57"/>
      <c r="O18" s="57"/>
      <c r="P18" s="57"/>
      <c r="Q18" s="57"/>
      <c r="R18" s="55"/>
    </row>
    <row r="19" spans="1:18" ht="15">
      <c r="A19" s="69"/>
      <c r="B19" s="55"/>
      <c r="C19" s="56"/>
      <c r="D19" s="56"/>
      <c r="E19" s="56"/>
      <c r="F19" s="55"/>
      <c r="G19" s="57"/>
      <c r="H19" s="55"/>
      <c r="I19" s="57"/>
      <c r="J19" s="57"/>
      <c r="K19" s="57"/>
      <c r="L19" s="57"/>
      <c r="M19" s="57"/>
      <c r="N19" s="57"/>
      <c r="O19" s="57"/>
      <c r="P19" s="57"/>
      <c r="Q19" s="57"/>
      <c r="R19" s="55"/>
    </row>
    <row r="20" spans="1:18" ht="15">
      <c r="A20" s="69"/>
      <c r="B20" s="55"/>
      <c r="C20" s="56"/>
      <c r="D20" s="56"/>
      <c r="E20" s="56"/>
      <c r="F20" s="55"/>
      <c r="G20" s="57"/>
      <c r="H20" s="55"/>
      <c r="I20" s="57"/>
      <c r="J20" s="57"/>
      <c r="K20" s="57"/>
      <c r="L20" s="57"/>
      <c r="M20" s="57"/>
      <c r="N20" s="57"/>
      <c r="O20" s="57"/>
      <c r="P20" s="57"/>
      <c r="Q20" s="57"/>
      <c r="R20" s="55"/>
    </row>
    <row r="21" spans="1:18" ht="15">
      <c r="A21" s="69"/>
      <c r="B21" s="55"/>
      <c r="C21" s="56"/>
      <c r="D21" s="56"/>
      <c r="E21" s="56"/>
      <c r="F21" s="55"/>
      <c r="G21" s="57"/>
      <c r="H21" s="55"/>
      <c r="I21" s="57"/>
      <c r="J21" s="57"/>
      <c r="K21" s="57"/>
      <c r="L21" s="57"/>
      <c r="M21" s="57"/>
      <c r="N21" s="57"/>
      <c r="O21" s="57"/>
      <c r="P21" s="57"/>
      <c r="Q21" s="57"/>
      <c r="R21" s="55"/>
    </row>
    <row r="22" spans="1:18" ht="15">
      <c r="A22" s="69"/>
      <c r="B22" s="55"/>
      <c r="C22" s="56"/>
      <c r="D22" s="56"/>
      <c r="E22" s="56"/>
      <c r="F22" s="55"/>
      <c r="G22" s="57"/>
      <c r="H22" s="55"/>
      <c r="I22" s="57"/>
      <c r="J22" s="57"/>
      <c r="K22" s="57"/>
      <c r="L22" s="57"/>
      <c r="M22" s="57"/>
      <c r="N22" s="57"/>
      <c r="O22" s="57"/>
      <c r="P22" s="57"/>
      <c r="Q22" s="57"/>
      <c r="R22" s="55"/>
    </row>
    <row r="23" spans="1:18" ht="15">
      <c r="A23" s="69"/>
      <c r="B23" s="55"/>
      <c r="C23" s="56"/>
      <c r="D23" s="56"/>
      <c r="E23" s="56"/>
      <c r="F23" s="55"/>
      <c r="G23" s="57"/>
      <c r="H23" s="55"/>
      <c r="I23" s="57"/>
      <c r="J23" s="57"/>
      <c r="K23" s="57"/>
      <c r="L23" s="57"/>
      <c r="M23" s="57"/>
      <c r="N23" s="57"/>
      <c r="O23" s="57"/>
      <c r="P23" s="57"/>
      <c r="Q23" s="57"/>
      <c r="R23" s="55"/>
    </row>
    <row r="24" spans="1:18" ht="15">
      <c r="A24" s="69"/>
      <c r="B24" s="55"/>
      <c r="C24" s="56"/>
      <c r="D24" s="56"/>
      <c r="E24" s="56"/>
      <c r="F24" s="55"/>
      <c r="G24" s="57"/>
      <c r="H24" s="55"/>
      <c r="I24" s="57"/>
      <c r="J24" s="57"/>
      <c r="K24" s="57"/>
      <c r="L24" s="57"/>
      <c r="M24" s="57"/>
      <c r="N24" s="57"/>
      <c r="O24" s="57"/>
      <c r="P24" s="57"/>
      <c r="Q24" s="57"/>
      <c r="R24" s="55"/>
    </row>
    <row r="25" spans="1:18" ht="5.25" customHeight="1">
      <c r="A25" s="69"/>
      <c r="B25" s="58"/>
      <c r="C25" s="56"/>
      <c r="D25" s="56"/>
      <c r="E25" s="56"/>
      <c r="F25" s="59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8"/>
    </row>
    <row r="26" spans="1:18" s="4" customFormat="1" ht="18.75" customHeight="1">
      <c r="A26" s="69"/>
      <c r="B26" s="71" t="s">
        <v>5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18" ht="30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8">
      <c r="A28" s="18"/>
      <c r="B28" s="27" t="str">
        <f>B3</f>
        <v>200m</v>
      </c>
      <c r="C28" s="28"/>
      <c r="D28" s="28"/>
      <c r="E28" s="28"/>
      <c r="F28" s="28" t="s">
        <v>61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53">
        <f>R3</f>
        <v>2011</v>
      </c>
    </row>
    <row r="29" spans="1:18" s="2" customFormat="1" ht="63.75" customHeight="1">
      <c r="A29" s="69"/>
      <c r="B29" s="43" t="s">
        <v>0</v>
      </c>
      <c r="C29" s="44" t="s">
        <v>1</v>
      </c>
      <c r="D29" s="44" t="s">
        <v>2</v>
      </c>
      <c r="E29" s="44" t="s">
        <v>6</v>
      </c>
      <c r="F29" s="45" t="s">
        <v>66</v>
      </c>
      <c r="G29" s="12" t="str">
        <f aca="true" t="shared" si="3" ref="G29:Q29">IF(G4=0,"",G4)</f>
        <v>Gretzenb.</v>
      </c>
      <c r="H29" s="12" t="str">
        <f t="shared" si="3"/>
        <v>Aarau</v>
      </c>
      <c r="I29" s="12" t="str">
        <f t="shared" si="3"/>
        <v>Aarau</v>
      </c>
      <c r="J29" s="12" t="str">
        <f t="shared" si="3"/>
        <v>Kreuzling.</v>
      </c>
      <c r="K29" s="12" t="str">
        <f t="shared" si="3"/>
        <v>Dulliken</v>
      </c>
      <c r="L29" s="12">
        <f t="shared" si="3"/>
      </c>
      <c r="M29" s="52">
        <f t="shared" si="3"/>
      </c>
      <c r="N29" s="12">
        <f t="shared" si="3"/>
      </c>
      <c r="O29" s="12">
        <f t="shared" si="3"/>
      </c>
      <c r="P29" s="12">
        <f t="shared" si="3"/>
      </c>
      <c r="Q29" s="12">
        <f t="shared" si="3"/>
      </c>
      <c r="R29" s="54" t="s">
        <v>4</v>
      </c>
    </row>
    <row r="30" spans="1:18" ht="15">
      <c r="A30" s="69"/>
      <c r="B30" s="47">
        <v>1</v>
      </c>
      <c r="C30" s="46" t="s">
        <v>148</v>
      </c>
      <c r="D30" s="46" t="s">
        <v>16</v>
      </c>
      <c r="E30" s="46" t="s">
        <v>22</v>
      </c>
      <c r="F30" s="13">
        <v>114</v>
      </c>
      <c r="G30" s="47"/>
      <c r="H30" s="47">
        <v>10</v>
      </c>
      <c r="I30" s="47">
        <v>10</v>
      </c>
      <c r="J30" s="51"/>
      <c r="K30" s="51"/>
      <c r="L30" s="51"/>
      <c r="M30" s="51"/>
      <c r="N30" s="51"/>
      <c r="O30" s="51"/>
      <c r="P30" s="51"/>
      <c r="Q30" s="51"/>
      <c r="R30" s="47">
        <f aca="true" t="shared" si="4" ref="R30:R35">SUM(G30:Q30)</f>
        <v>20</v>
      </c>
    </row>
    <row r="31" spans="1:18" ht="15">
      <c r="A31" s="69"/>
      <c r="B31" s="47">
        <f>B30+1</f>
        <v>2</v>
      </c>
      <c r="C31" s="46" t="s">
        <v>160</v>
      </c>
      <c r="D31" s="46" t="s">
        <v>159</v>
      </c>
      <c r="E31" s="46" t="s">
        <v>156</v>
      </c>
      <c r="F31" s="13">
        <v>137</v>
      </c>
      <c r="G31" s="47"/>
      <c r="H31" s="47">
        <v>6</v>
      </c>
      <c r="I31" s="47">
        <v>6</v>
      </c>
      <c r="J31" s="51"/>
      <c r="K31" s="51"/>
      <c r="L31" s="51"/>
      <c r="M31" s="51"/>
      <c r="N31" s="51"/>
      <c r="O31" s="51"/>
      <c r="P31" s="51"/>
      <c r="Q31" s="51"/>
      <c r="R31" s="47">
        <f t="shared" si="4"/>
        <v>12</v>
      </c>
    </row>
    <row r="32" spans="1:18" ht="15">
      <c r="A32" s="69"/>
      <c r="B32" s="67">
        <f>B31+1</f>
        <v>3</v>
      </c>
      <c r="C32" s="46" t="s">
        <v>106</v>
      </c>
      <c r="D32" s="46" t="s">
        <v>117</v>
      </c>
      <c r="E32" s="46" t="s">
        <v>108</v>
      </c>
      <c r="F32" s="13">
        <v>98</v>
      </c>
      <c r="G32" s="47"/>
      <c r="H32" s="47">
        <v>8</v>
      </c>
      <c r="I32" s="47"/>
      <c r="J32" s="51"/>
      <c r="K32" s="51"/>
      <c r="L32" s="51"/>
      <c r="M32" s="51"/>
      <c r="N32" s="51"/>
      <c r="O32" s="51"/>
      <c r="P32" s="51"/>
      <c r="Q32" s="51"/>
      <c r="R32" s="67">
        <f t="shared" si="4"/>
        <v>8</v>
      </c>
    </row>
    <row r="33" spans="1:18" ht="15">
      <c r="A33" s="69"/>
      <c r="B33" s="67">
        <v>3</v>
      </c>
      <c r="C33" s="46" t="s">
        <v>187</v>
      </c>
      <c r="D33" s="46" t="s">
        <v>188</v>
      </c>
      <c r="E33" s="46" t="s">
        <v>189</v>
      </c>
      <c r="F33" s="13">
        <v>65</v>
      </c>
      <c r="G33" s="47"/>
      <c r="H33" s="47"/>
      <c r="I33" s="47">
        <v>8</v>
      </c>
      <c r="J33" s="51"/>
      <c r="K33" s="51"/>
      <c r="L33" s="51"/>
      <c r="M33" s="51"/>
      <c r="N33" s="51"/>
      <c r="O33" s="51"/>
      <c r="P33" s="51"/>
      <c r="Q33" s="51"/>
      <c r="R33" s="67">
        <f t="shared" si="4"/>
        <v>8</v>
      </c>
    </row>
    <row r="34" spans="1:18" ht="15">
      <c r="A34" s="69"/>
      <c r="B34" s="47">
        <v>5</v>
      </c>
      <c r="C34" s="46" t="s">
        <v>165</v>
      </c>
      <c r="D34" s="46" t="s">
        <v>166</v>
      </c>
      <c r="E34" s="46" t="s">
        <v>156</v>
      </c>
      <c r="F34" s="13">
        <v>57</v>
      </c>
      <c r="G34" s="47"/>
      <c r="H34" s="47">
        <v>4</v>
      </c>
      <c r="I34" s="47"/>
      <c r="J34" s="51"/>
      <c r="K34" s="51"/>
      <c r="L34" s="51"/>
      <c r="M34" s="51"/>
      <c r="N34" s="51"/>
      <c r="O34" s="51"/>
      <c r="P34" s="51"/>
      <c r="Q34" s="51"/>
      <c r="R34" s="47">
        <f t="shared" si="4"/>
        <v>4</v>
      </c>
    </row>
    <row r="35" spans="1:18" ht="15">
      <c r="A35" s="69"/>
      <c r="B35" s="47">
        <f>B34+1</f>
        <v>6</v>
      </c>
      <c r="C35" s="46" t="s">
        <v>158</v>
      </c>
      <c r="D35" s="46" t="s">
        <v>157</v>
      </c>
      <c r="E35" s="46" t="s">
        <v>156</v>
      </c>
      <c r="F35" s="13">
        <v>124</v>
      </c>
      <c r="G35" s="47"/>
      <c r="H35" s="47">
        <v>3</v>
      </c>
      <c r="I35" s="47"/>
      <c r="J35" s="51"/>
      <c r="K35" s="51"/>
      <c r="L35" s="51"/>
      <c r="M35" s="51"/>
      <c r="N35" s="51"/>
      <c r="O35" s="51"/>
      <c r="P35" s="51"/>
      <c r="Q35" s="51"/>
      <c r="R35" s="47">
        <f t="shared" si="4"/>
        <v>3</v>
      </c>
    </row>
    <row r="36" spans="1:18" ht="15">
      <c r="A36" s="69"/>
      <c r="B36" s="55"/>
      <c r="C36" s="56"/>
      <c r="D36" s="56"/>
      <c r="E36" s="56"/>
      <c r="F36" s="59"/>
      <c r="G36" s="55"/>
      <c r="H36" s="55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11.25" customHeight="1">
      <c r="A37" s="69"/>
      <c r="B37" s="6"/>
      <c r="C37" s="19"/>
      <c r="D37" s="19"/>
      <c r="E37" s="19"/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8">
      <c r="A38" s="69"/>
      <c r="B38" s="27" t="str">
        <f>B3</f>
        <v>200m</v>
      </c>
      <c r="C38" s="28"/>
      <c r="D38" s="28"/>
      <c r="E38" s="28"/>
      <c r="F38" s="28" t="s">
        <v>60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53">
        <f>R3</f>
        <v>2011</v>
      </c>
    </row>
    <row r="39" spans="1:24" s="2" customFormat="1" ht="63.75" customHeight="1">
      <c r="A39" s="69"/>
      <c r="B39" s="43" t="s">
        <v>0</v>
      </c>
      <c r="C39" s="44" t="s">
        <v>1</v>
      </c>
      <c r="D39" s="44" t="s">
        <v>2</v>
      </c>
      <c r="E39" s="44" t="s">
        <v>6</v>
      </c>
      <c r="F39" s="45" t="s">
        <v>66</v>
      </c>
      <c r="G39" s="12" t="str">
        <f aca="true" t="shared" si="5" ref="G39:Q39">IF(G4=0,"",G4)</f>
        <v>Gretzenb.</v>
      </c>
      <c r="H39" s="12" t="str">
        <f t="shared" si="5"/>
        <v>Aarau</v>
      </c>
      <c r="I39" s="12" t="str">
        <f t="shared" si="5"/>
        <v>Aarau</v>
      </c>
      <c r="J39" s="12" t="str">
        <f t="shared" si="5"/>
        <v>Kreuzling.</v>
      </c>
      <c r="K39" s="12" t="str">
        <f t="shared" si="5"/>
        <v>Dulliken</v>
      </c>
      <c r="L39" s="12">
        <f t="shared" si="5"/>
      </c>
      <c r="M39" s="52">
        <f t="shared" si="5"/>
      </c>
      <c r="N39" s="12">
        <f t="shared" si="5"/>
      </c>
      <c r="O39" s="12">
        <f t="shared" si="5"/>
      </c>
      <c r="P39" s="12">
        <f t="shared" si="5"/>
      </c>
      <c r="Q39" s="12">
        <f t="shared" si="5"/>
      </c>
      <c r="R39" s="54" t="s">
        <v>4</v>
      </c>
      <c r="T39" s="6"/>
      <c r="U39" s="6"/>
      <c r="V39" s="6"/>
      <c r="W39" s="6"/>
      <c r="X39" s="6"/>
    </row>
    <row r="40" spans="1:24" ht="15.75">
      <c r="A40" s="69"/>
      <c r="B40" s="47">
        <v>1</v>
      </c>
      <c r="C40" s="46" t="str">
        <f>VLOOKUP($F40,Verwaltung!$A$5:$E$74,2,FALSE)</f>
        <v>Métry</v>
      </c>
      <c r="D40" s="46" t="str">
        <f>VLOOKUP($F40,Verwaltung!$A$5:$E$74,3,FALSE)</f>
        <v>Yves</v>
      </c>
      <c r="E40" s="46" t="str">
        <f>VLOOKUP($F40,Verwaltung!$A$5:$E$74,4,FALSE)</f>
        <v>ATB Emmenbrücke</v>
      </c>
      <c r="F40" s="48">
        <v>104</v>
      </c>
      <c r="G40" s="47"/>
      <c r="H40" s="47">
        <v>10</v>
      </c>
      <c r="I40" s="47">
        <v>10</v>
      </c>
      <c r="J40" s="51"/>
      <c r="K40" s="51"/>
      <c r="L40" s="51"/>
      <c r="M40" s="51"/>
      <c r="N40" s="51"/>
      <c r="O40" s="51"/>
      <c r="P40" s="51"/>
      <c r="Q40" s="51"/>
      <c r="R40" s="47">
        <f aca="true" t="shared" si="6" ref="R40:R47">SUM(G40:Q40)</f>
        <v>20</v>
      </c>
      <c r="T40" s="7"/>
      <c r="U40" s="6"/>
      <c r="V40" s="8"/>
      <c r="W40" s="7"/>
      <c r="X40" s="7"/>
    </row>
    <row r="41" spans="1:24" ht="15.75">
      <c r="A41" s="69"/>
      <c r="B41" s="47">
        <f aca="true" t="shared" si="7" ref="B41:B47">B40+1</f>
        <v>2</v>
      </c>
      <c r="C41" s="46" t="str">
        <f>VLOOKUP($F41,Verwaltung!$A$5:$E$74,2,FALSE)</f>
        <v>Métry</v>
      </c>
      <c r="D41" s="46" t="str">
        <f>VLOOKUP($F41,Verwaltung!$A$5:$E$74,3,FALSE)</f>
        <v>Pascal</v>
      </c>
      <c r="E41" s="46" t="str">
        <f>VLOOKUP($F41,Verwaltung!$A$5:$E$74,4,FALSE)</f>
        <v>ATB Emmenbrücke</v>
      </c>
      <c r="F41" s="13">
        <v>110</v>
      </c>
      <c r="G41" s="47"/>
      <c r="H41" s="47">
        <v>8</v>
      </c>
      <c r="I41" s="47">
        <v>6</v>
      </c>
      <c r="J41" s="51"/>
      <c r="K41" s="51"/>
      <c r="L41" s="51"/>
      <c r="M41" s="51"/>
      <c r="N41" s="51"/>
      <c r="O41" s="51"/>
      <c r="P41" s="51"/>
      <c r="Q41" s="51"/>
      <c r="R41" s="47">
        <f t="shared" si="6"/>
        <v>14</v>
      </c>
      <c r="T41" s="7"/>
      <c r="U41" s="9"/>
      <c r="V41" s="10"/>
      <c r="W41" s="7"/>
      <c r="X41" s="7"/>
    </row>
    <row r="42" spans="1:24" ht="15.75">
      <c r="A42" s="69"/>
      <c r="B42" s="47">
        <f t="shared" si="7"/>
        <v>3</v>
      </c>
      <c r="C42" s="46" t="s">
        <v>151</v>
      </c>
      <c r="D42" s="46" t="s">
        <v>150</v>
      </c>
      <c r="E42" s="46" t="s">
        <v>149</v>
      </c>
      <c r="F42" s="13">
        <v>135</v>
      </c>
      <c r="G42" s="47"/>
      <c r="H42" s="47">
        <v>6</v>
      </c>
      <c r="I42" s="47">
        <v>3</v>
      </c>
      <c r="J42" s="51"/>
      <c r="K42" s="51"/>
      <c r="L42" s="51"/>
      <c r="M42" s="51"/>
      <c r="N42" s="51"/>
      <c r="O42" s="51"/>
      <c r="P42" s="51"/>
      <c r="Q42" s="51"/>
      <c r="R42" s="47">
        <f t="shared" si="6"/>
        <v>9</v>
      </c>
      <c r="T42" s="7"/>
      <c r="U42" s="6"/>
      <c r="V42" s="8"/>
      <c r="W42" s="7"/>
      <c r="X42" s="7"/>
    </row>
    <row r="43" spans="1:24" ht="15.75">
      <c r="A43" s="69"/>
      <c r="B43" s="47">
        <f t="shared" si="7"/>
        <v>4</v>
      </c>
      <c r="C43" s="46" t="s">
        <v>106</v>
      </c>
      <c r="D43" s="46" t="s">
        <v>114</v>
      </c>
      <c r="E43" s="46" t="s">
        <v>108</v>
      </c>
      <c r="F43" s="13">
        <v>56</v>
      </c>
      <c r="G43" s="47"/>
      <c r="H43" s="47"/>
      <c r="I43" s="47">
        <v>8</v>
      </c>
      <c r="J43" s="51"/>
      <c r="K43" s="51"/>
      <c r="L43" s="51"/>
      <c r="M43" s="51"/>
      <c r="N43" s="51"/>
      <c r="O43" s="51"/>
      <c r="P43" s="51"/>
      <c r="Q43" s="51"/>
      <c r="R43" s="47">
        <f t="shared" si="6"/>
        <v>8</v>
      </c>
      <c r="T43" s="7"/>
      <c r="U43" s="6"/>
      <c r="V43" s="8"/>
      <c r="W43" s="7"/>
      <c r="X43" s="7"/>
    </row>
    <row r="44" spans="1:24" ht="15.75">
      <c r="A44" s="69"/>
      <c r="B44" s="47">
        <f t="shared" si="7"/>
        <v>5</v>
      </c>
      <c r="C44" s="46" t="s">
        <v>167</v>
      </c>
      <c r="D44" s="46" t="s">
        <v>168</v>
      </c>
      <c r="E44" s="46" t="s">
        <v>156</v>
      </c>
      <c r="F44" s="13">
        <v>121</v>
      </c>
      <c r="G44" s="47"/>
      <c r="H44" s="47">
        <v>4</v>
      </c>
      <c r="I44" s="47">
        <v>1</v>
      </c>
      <c r="J44" s="51"/>
      <c r="K44" s="51"/>
      <c r="L44" s="51"/>
      <c r="M44" s="51"/>
      <c r="N44" s="51"/>
      <c r="O44" s="51"/>
      <c r="P44" s="51"/>
      <c r="Q44" s="51"/>
      <c r="R44" s="47">
        <f t="shared" si="6"/>
        <v>5</v>
      </c>
      <c r="T44" s="7"/>
      <c r="U44" s="6"/>
      <c r="V44" s="8"/>
      <c r="W44" s="7"/>
      <c r="X44" s="7"/>
    </row>
    <row r="45" spans="1:24" ht="15.75">
      <c r="A45" s="14"/>
      <c r="B45" s="47">
        <f t="shared" si="7"/>
        <v>6</v>
      </c>
      <c r="C45" s="46" t="s">
        <v>192</v>
      </c>
      <c r="D45" s="46" t="s">
        <v>196</v>
      </c>
      <c r="E45" s="46" t="s">
        <v>189</v>
      </c>
      <c r="F45" s="13">
        <v>67</v>
      </c>
      <c r="G45" s="47"/>
      <c r="H45" s="47"/>
      <c r="I45" s="47">
        <v>4</v>
      </c>
      <c r="J45" s="51"/>
      <c r="K45" s="51"/>
      <c r="L45" s="51"/>
      <c r="M45" s="51"/>
      <c r="N45" s="51"/>
      <c r="O45" s="51"/>
      <c r="P45" s="51"/>
      <c r="Q45" s="51"/>
      <c r="R45" s="47">
        <f t="shared" si="6"/>
        <v>4</v>
      </c>
      <c r="T45" s="7"/>
      <c r="U45" s="11"/>
      <c r="V45" s="10"/>
      <c r="W45" s="7"/>
      <c r="X45" s="7"/>
    </row>
    <row r="46" spans="1:24" ht="15.75">
      <c r="A46" s="14"/>
      <c r="B46" s="47">
        <f t="shared" si="7"/>
        <v>7</v>
      </c>
      <c r="C46" s="46" t="s">
        <v>57</v>
      </c>
      <c r="D46" s="46" t="s">
        <v>18</v>
      </c>
      <c r="E46" s="46" t="s">
        <v>46</v>
      </c>
      <c r="F46" s="13">
        <v>132</v>
      </c>
      <c r="G46" s="47"/>
      <c r="H46" s="47">
        <v>3</v>
      </c>
      <c r="I46" s="47">
        <v>0</v>
      </c>
      <c r="J46" s="51"/>
      <c r="K46" s="51"/>
      <c r="L46" s="51"/>
      <c r="M46" s="51"/>
      <c r="N46" s="51"/>
      <c r="O46" s="51"/>
      <c r="P46" s="51"/>
      <c r="Q46" s="51"/>
      <c r="R46" s="47">
        <f t="shared" si="6"/>
        <v>3</v>
      </c>
      <c r="T46" s="7"/>
      <c r="U46" s="11"/>
      <c r="V46" s="10"/>
      <c r="W46" s="7"/>
      <c r="X46" s="7"/>
    </row>
    <row r="47" spans="1:24" ht="15.75">
      <c r="A47" s="14"/>
      <c r="B47" s="47">
        <f t="shared" si="7"/>
        <v>8</v>
      </c>
      <c r="C47" s="46" t="s">
        <v>38</v>
      </c>
      <c r="D47" s="46" t="s">
        <v>193</v>
      </c>
      <c r="E47" s="46" t="s">
        <v>39</v>
      </c>
      <c r="F47" s="13">
        <v>63</v>
      </c>
      <c r="G47" s="47"/>
      <c r="H47" s="47"/>
      <c r="I47" s="47">
        <v>2</v>
      </c>
      <c r="J47" s="51"/>
      <c r="K47" s="51"/>
      <c r="L47" s="51"/>
      <c r="M47" s="51"/>
      <c r="N47" s="51"/>
      <c r="O47" s="51"/>
      <c r="P47" s="51"/>
      <c r="Q47" s="51"/>
      <c r="R47" s="47">
        <f t="shared" si="6"/>
        <v>2</v>
      </c>
      <c r="T47" s="7"/>
      <c r="U47" s="11"/>
      <c r="V47" s="10"/>
      <c r="W47" s="7"/>
      <c r="X47" s="7"/>
    </row>
    <row r="48" spans="1:24" ht="15.75">
      <c r="A48" s="14"/>
      <c r="B48" s="55"/>
      <c r="C48" s="56"/>
      <c r="D48" s="56"/>
      <c r="E48" s="56"/>
      <c r="F48" s="55"/>
      <c r="G48" s="57"/>
      <c r="H48" s="55"/>
      <c r="I48" s="57"/>
      <c r="J48" s="57"/>
      <c r="K48" s="57"/>
      <c r="L48" s="57"/>
      <c r="M48" s="57"/>
      <c r="N48" s="57"/>
      <c r="O48" s="57"/>
      <c r="P48" s="57"/>
      <c r="Q48" s="57"/>
      <c r="R48" s="55"/>
      <c r="T48" s="7"/>
      <c r="U48" s="11"/>
      <c r="V48" s="10"/>
      <c r="W48" s="7"/>
      <c r="X48" s="7"/>
    </row>
    <row r="49" spans="1:24" ht="15.75">
      <c r="A49" s="14"/>
      <c r="B49" s="55"/>
      <c r="C49" s="56"/>
      <c r="D49" s="56"/>
      <c r="E49" s="56"/>
      <c r="F49" s="55"/>
      <c r="G49" s="57"/>
      <c r="H49" s="55"/>
      <c r="I49" s="57"/>
      <c r="J49" s="57"/>
      <c r="K49" s="57"/>
      <c r="L49" s="57"/>
      <c r="M49" s="57"/>
      <c r="N49" s="57"/>
      <c r="O49" s="57"/>
      <c r="P49" s="57"/>
      <c r="Q49" s="57"/>
      <c r="R49" s="55"/>
      <c r="T49" s="7"/>
      <c r="U49" s="11"/>
      <c r="V49" s="10"/>
      <c r="W49" s="7"/>
      <c r="X49" s="7"/>
    </row>
    <row r="50" spans="1:24" ht="15.75">
      <c r="A50" s="14"/>
      <c r="B50" s="55"/>
      <c r="C50" s="56"/>
      <c r="D50" s="56"/>
      <c r="E50" s="56"/>
      <c r="F50" s="55"/>
      <c r="G50" s="57"/>
      <c r="H50" s="55"/>
      <c r="I50" s="57"/>
      <c r="J50" s="57"/>
      <c r="K50" s="57"/>
      <c r="L50" s="57"/>
      <c r="M50" s="57"/>
      <c r="N50" s="57"/>
      <c r="O50" s="57"/>
      <c r="P50" s="57"/>
      <c r="Q50" s="57"/>
      <c r="R50" s="55"/>
      <c r="T50" s="7"/>
      <c r="U50" s="11"/>
      <c r="V50" s="10"/>
      <c r="W50" s="7"/>
      <c r="X50" s="7"/>
    </row>
    <row r="51" spans="1:24" ht="15.75">
      <c r="A51" s="14"/>
      <c r="B51" s="55"/>
      <c r="C51" s="56"/>
      <c r="D51" s="56"/>
      <c r="E51" s="56"/>
      <c r="F51" s="55"/>
      <c r="G51" s="57"/>
      <c r="H51" s="55"/>
      <c r="I51" s="57"/>
      <c r="J51" s="57"/>
      <c r="K51" s="57"/>
      <c r="L51" s="57"/>
      <c r="M51" s="57"/>
      <c r="N51" s="57"/>
      <c r="O51" s="57"/>
      <c r="P51" s="57"/>
      <c r="Q51" s="57"/>
      <c r="R51" s="55"/>
      <c r="T51" s="7"/>
      <c r="U51" s="11"/>
      <c r="V51" s="10"/>
      <c r="W51" s="7"/>
      <c r="X51" s="7"/>
    </row>
    <row r="52" spans="1:24" ht="15.75">
      <c r="A52" s="14"/>
      <c r="B52" s="55"/>
      <c r="C52" s="56"/>
      <c r="D52" s="56"/>
      <c r="E52" s="56"/>
      <c r="F52" s="55"/>
      <c r="G52" s="57"/>
      <c r="H52" s="55"/>
      <c r="I52" s="57"/>
      <c r="J52" s="57"/>
      <c r="K52" s="57"/>
      <c r="L52" s="57"/>
      <c r="M52" s="57"/>
      <c r="N52" s="57"/>
      <c r="O52" s="57"/>
      <c r="P52" s="57"/>
      <c r="Q52" s="57"/>
      <c r="R52" s="55"/>
      <c r="T52" s="7"/>
      <c r="U52" s="11"/>
      <c r="V52" s="10"/>
      <c r="W52" s="7"/>
      <c r="X52" s="7"/>
    </row>
    <row r="53" spans="1:24" ht="15.75">
      <c r="A53" s="14"/>
      <c r="B53" s="55"/>
      <c r="C53" s="56"/>
      <c r="D53" s="56"/>
      <c r="E53" s="56"/>
      <c r="F53" s="55"/>
      <c r="G53" s="57"/>
      <c r="H53" s="55"/>
      <c r="I53" s="57"/>
      <c r="J53" s="57"/>
      <c r="K53" s="57"/>
      <c r="L53" s="57"/>
      <c r="M53" s="57"/>
      <c r="N53" s="57"/>
      <c r="O53" s="57"/>
      <c r="P53" s="57"/>
      <c r="Q53" s="57"/>
      <c r="R53" s="55"/>
      <c r="T53" s="7"/>
      <c r="U53" s="11"/>
      <c r="V53" s="10"/>
      <c r="W53" s="7"/>
      <c r="X53" s="7"/>
    </row>
    <row r="54" spans="1:18" ht="4.5" customHeight="1">
      <c r="A54" s="69"/>
      <c r="B54" s="6"/>
      <c r="C54" s="11"/>
      <c r="D54" s="11"/>
      <c r="E54" s="11"/>
      <c r="F54" s="8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s="4" customFormat="1" ht="18.75" customHeight="1">
      <c r="A55" s="69"/>
      <c r="B55" s="71" t="s">
        <v>5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1:18" ht="30" customHeight="1">
      <c r="A56" s="69"/>
      <c r="B56" s="6"/>
      <c r="C56" s="11"/>
      <c r="D56" s="11"/>
      <c r="E56" s="11"/>
      <c r="F56" s="8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8">
      <c r="A57" s="69"/>
      <c r="B57" s="27" t="str">
        <f>B3</f>
        <v>200m</v>
      </c>
      <c r="C57" s="28"/>
      <c r="D57" s="28"/>
      <c r="E57" s="28"/>
      <c r="F57" s="28" t="s">
        <v>65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53">
        <f>R3</f>
        <v>2011</v>
      </c>
    </row>
    <row r="58" spans="1:18" s="2" customFormat="1" ht="63.75" customHeight="1">
      <c r="A58" s="69"/>
      <c r="B58" s="43" t="s">
        <v>0</v>
      </c>
      <c r="C58" s="44" t="s">
        <v>1</v>
      </c>
      <c r="D58" s="44" t="s">
        <v>2</v>
      </c>
      <c r="E58" s="44" t="s">
        <v>6</v>
      </c>
      <c r="F58" s="45" t="s">
        <v>66</v>
      </c>
      <c r="G58" s="12" t="str">
        <f aca="true" t="shared" si="8" ref="G58:Q58">IF(G4=0,"",G4)</f>
        <v>Gretzenb.</v>
      </c>
      <c r="H58" s="12" t="str">
        <f t="shared" si="8"/>
        <v>Aarau</v>
      </c>
      <c r="I58" s="12" t="str">
        <f t="shared" si="8"/>
        <v>Aarau</v>
      </c>
      <c r="J58" s="12" t="str">
        <f t="shared" si="8"/>
        <v>Kreuzling.</v>
      </c>
      <c r="K58" s="12" t="str">
        <f t="shared" si="8"/>
        <v>Dulliken</v>
      </c>
      <c r="L58" s="12">
        <f t="shared" si="8"/>
      </c>
      <c r="M58" s="12">
        <f t="shared" si="8"/>
      </c>
      <c r="N58" s="12">
        <f t="shared" si="8"/>
      </c>
      <c r="O58" s="12">
        <f t="shared" si="8"/>
      </c>
      <c r="P58" s="12">
        <f t="shared" si="8"/>
      </c>
      <c r="Q58" s="12">
        <f t="shared" si="8"/>
      </c>
      <c r="R58" s="54" t="s">
        <v>4</v>
      </c>
    </row>
    <row r="59" spans="1:18" ht="15">
      <c r="A59" s="69"/>
      <c r="B59" s="47">
        <v>1</v>
      </c>
      <c r="C59" s="46"/>
      <c r="D59" s="46"/>
      <c r="E59" s="46"/>
      <c r="F59" s="13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11.25" customHeight="1">
      <c r="A60" s="69"/>
      <c r="B60" s="6"/>
      <c r="C60" s="11"/>
      <c r="D60" s="11"/>
      <c r="E60" s="11"/>
      <c r="F60" s="8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18">
      <c r="A61" s="69"/>
      <c r="B61" s="27" t="str">
        <f>B3</f>
        <v>200m</v>
      </c>
      <c r="C61" s="28"/>
      <c r="D61" s="28"/>
      <c r="E61" s="28"/>
      <c r="F61" s="28" t="s">
        <v>64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53">
        <f>R3</f>
        <v>2011</v>
      </c>
    </row>
    <row r="62" spans="1:18" s="2" customFormat="1" ht="63.75" customHeight="1">
      <c r="A62" s="69"/>
      <c r="B62" s="43" t="s">
        <v>0</v>
      </c>
      <c r="C62" s="44" t="s">
        <v>1</v>
      </c>
      <c r="D62" s="44" t="s">
        <v>2</v>
      </c>
      <c r="E62" s="44" t="s">
        <v>6</v>
      </c>
      <c r="F62" s="45" t="s">
        <v>66</v>
      </c>
      <c r="G62" s="12" t="str">
        <f aca="true" t="shared" si="9" ref="G62:Q62">IF(G4=0,"",G4)</f>
        <v>Gretzenb.</v>
      </c>
      <c r="H62" s="12" t="str">
        <f t="shared" si="9"/>
        <v>Aarau</v>
      </c>
      <c r="I62" s="12" t="str">
        <f t="shared" si="9"/>
        <v>Aarau</v>
      </c>
      <c r="J62" s="12" t="str">
        <f t="shared" si="9"/>
        <v>Kreuzling.</v>
      </c>
      <c r="K62" s="12" t="str">
        <f t="shared" si="9"/>
        <v>Dulliken</v>
      </c>
      <c r="L62" s="12">
        <f t="shared" si="9"/>
      </c>
      <c r="M62" s="12">
        <f t="shared" si="9"/>
      </c>
      <c r="N62" s="12">
        <f t="shared" si="9"/>
      </c>
      <c r="O62" s="12">
        <f t="shared" si="9"/>
      </c>
      <c r="P62" s="12">
        <f t="shared" si="9"/>
      </c>
      <c r="Q62" s="12">
        <f t="shared" si="9"/>
      </c>
      <c r="R62" s="54" t="s">
        <v>4</v>
      </c>
    </row>
    <row r="63" spans="1:18" ht="15">
      <c r="A63" s="69"/>
      <c r="B63" s="47">
        <v>1</v>
      </c>
      <c r="C63" s="46" t="s">
        <v>44</v>
      </c>
      <c r="D63" s="46" t="s">
        <v>45</v>
      </c>
      <c r="E63" s="46" t="s">
        <v>46</v>
      </c>
      <c r="F63" s="13">
        <v>115</v>
      </c>
      <c r="G63" s="47"/>
      <c r="H63" s="47">
        <v>10</v>
      </c>
      <c r="I63" s="47">
        <v>10</v>
      </c>
      <c r="J63" s="51"/>
      <c r="K63" s="51"/>
      <c r="L63" s="51"/>
      <c r="M63" s="51"/>
      <c r="N63" s="51"/>
      <c r="O63" s="51"/>
      <c r="P63" s="51"/>
      <c r="Q63" s="51"/>
      <c r="R63" s="47">
        <f>SUM(G63:Q63)</f>
        <v>20</v>
      </c>
    </row>
    <row r="64" spans="1:18" ht="15">
      <c r="A64" s="69"/>
      <c r="B64" s="47">
        <f>B63+1</f>
        <v>2</v>
      </c>
      <c r="C64" s="46" t="s">
        <v>57</v>
      </c>
      <c r="D64" s="46" t="s">
        <v>47</v>
      </c>
      <c r="E64" s="46" t="s">
        <v>46</v>
      </c>
      <c r="F64" s="13">
        <v>152</v>
      </c>
      <c r="G64" s="47"/>
      <c r="H64" s="47">
        <v>8</v>
      </c>
      <c r="I64" s="47">
        <v>8</v>
      </c>
      <c r="J64" s="51"/>
      <c r="K64" s="51"/>
      <c r="L64" s="51"/>
      <c r="M64" s="51"/>
      <c r="N64" s="51"/>
      <c r="O64" s="51"/>
      <c r="P64" s="51"/>
      <c r="Q64" s="51"/>
      <c r="R64" s="47">
        <f>SUM(G64:Q64)</f>
        <v>16</v>
      </c>
    </row>
    <row r="65" spans="1:18" ht="15">
      <c r="A65" s="69"/>
      <c r="B65" s="67">
        <f>B64+1</f>
        <v>3</v>
      </c>
      <c r="C65" s="46" t="s">
        <v>50</v>
      </c>
      <c r="D65" s="46" t="s">
        <v>51</v>
      </c>
      <c r="E65" s="46" t="s">
        <v>46</v>
      </c>
      <c r="F65" s="13">
        <v>153</v>
      </c>
      <c r="G65" s="47"/>
      <c r="H65" s="47">
        <v>6</v>
      </c>
      <c r="I65" s="47"/>
      <c r="J65" s="51"/>
      <c r="K65" s="51"/>
      <c r="L65" s="51"/>
      <c r="M65" s="51"/>
      <c r="N65" s="51"/>
      <c r="O65" s="51"/>
      <c r="P65" s="51"/>
      <c r="Q65" s="51"/>
      <c r="R65" s="67">
        <f>SUM(G65:Q65)</f>
        <v>6</v>
      </c>
    </row>
    <row r="66" spans="1:18" ht="15">
      <c r="A66" s="69"/>
      <c r="B66" s="67">
        <v>3</v>
      </c>
      <c r="C66" s="46" t="s">
        <v>187</v>
      </c>
      <c r="D66" s="46" t="s">
        <v>190</v>
      </c>
      <c r="E66" s="46" t="s">
        <v>189</v>
      </c>
      <c r="F66" s="13">
        <v>57</v>
      </c>
      <c r="G66" s="47"/>
      <c r="H66" s="47"/>
      <c r="I66" s="47">
        <v>6</v>
      </c>
      <c r="J66" s="51"/>
      <c r="K66" s="51"/>
      <c r="L66" s="51"/>
      <c r="M66" s="51"/>
      <c r="N66" s="51"/>
      <c r="O66" s="51"/>
      <c r="P66" s="51"/>
      <c r="Q66" s="51"/>
      <c r="R66" s="67">
        <f>SUM(G66:Q66)</f>
        <v>6</v>
      </c>
    </row>
    <row r="67" spans="1:18" ht="15">
      <c r="A67" s="69"/>
      <c r="B67" s="55"/>
      <c r="C67" s="56"/>
      <c r="D67" s="56"/>
      <c r="E67" s="56"/>
      <c r="F67" s="55"/>
      <c r="G67" s="57"/>
      <c r="H67" s="55"/>
      <c r="I67" s="57"/>
      <c r="J67" s="57"/>
      <c r="K67" s="57"/>
      <c r="L67" s="57"/>
      <c r="M67" s="57"/>
      <c r="N67" s="57"/>
      <c r="O67" s="57"/>
      <c r="P67" s="57"/>
      <c r="Q67" s="57"/>
      <c r="R67" s="55"/>
    </row>
    <row r="68" spans="1:18" ht="15">
      <c r="A68" s="69"/>
      <c r="B68" s="55"/>
      <c r="C68" s="56"/>
      <c r="D68" s="56"/>
      <c r="E68" s="56"/>
      <c r="F68" s="55"/>
      <c r="G68" s="57"/>
      <c r="H68" s="55"/>
      <c r="I68" s="57"/>
      <c r="J68" s="57"/>
      <c r="K68" s="57"/>
      <c r="L68" s="57"/>
      <c r="M68" s="57"/>
      <c r="N68" s="57"/>
      <c r="O68" s="57"/>
      <c r="P68" s="57"/>
      <c r="Q68" s="57"/>
      <c r="R68" s="55"/>
    </row>
    <row r="69" spans="1:18" ht="15">
      <c r="A69" s="69"/>
      <c r="B69" s="55"/>
      <c r="C69" s="56"/>
      <c r="D69" s="56"/>
      <c r="E69" s="56"/>
      <c r="F69" s="55"/>
      <c r="G69" s="57"/>
      <c r="H69" s="55"/>
      <c r="I69" s="57"/>
      <c r="J69" s="57"/>
      <c r="K69" s="57"/>
      <c r="L69" s="57"/>
      <c r="M69" s="57"/>
      <c r="N69" s="57"/>
      <c r="O69" s="57"/>
      <c r="P69" s="57"/>
      <c r="Q69" s="57"/>
      <c r="R69" s="55"/>
    </row>
    <row r="70" spans="1:18" ht="15">
      <c r="A70" s="69"/>
      <c r="B70" s="55"/>
      <c r="C70" s="56"/>
      <c r="D70" s="56"/>
      <c r="E70" s="56"/>
      <c r="F70" s="55"/>
      <c r="G70" s="57"/>
      <c r="H70" s="55"/>
      <c r="I70" s="57"/>
      <c r="J70" s="57"/>
      <c r="K70" s="57"/>
      <c r="L70" s="57"/>
      <c r="M70" s="57"/>
      <c r="N70" s="57"/>
      <c r="O70" s="57"/>
      <c r="P70" s="57"/>
      <c r="Q70" s="57"/>
      <c r="R70" s="55"/>
    </row>
    <row r="71" spans="1:18" ht="15">
      <c r="A71" s="69"/>
      <c r="B71" s="55"/>
      <c r="C71" s="56"/>
      <c r="D71" s="56"/>
      <c r="E71" s="56"/>
      <c r="F71" s="55"/>
      <c r="G71" s="57"/>
      <c r="H71" s="55"/>
      <c r="I71" s="57"/>
      <c r="J71" s="57"/>
      <c r="K71" s="57"/>
      <c r="L71" s="57"/>
      <c r="M71" s="57"/>
      <c r="N71" s="57"/>
      <c r="O71" s="57"/>
      <c r="P71" s="57"/>
      <c r="Q71" s="57"/>
      <c r="R71" s="55"/>
    </row>
    <row r="72" spans="1:18" ht="15">
      <c r="A72" s="69"/>
      <c r="B72" s="55"/>
      <c r="C72" s="56"/>
      <c r="D72" s="56"/>
      <c r="E72" s="56"/>
      <c r="F72" s="55"/>
      <c r="G72" s="57"/>
      <c r="H72" s="55"/>
      <c r="I72" s="57"/>
      <c r="J72" s="57"/>
      <c r="K72" s="57"/>
      <c r="L72" s="57"/>
      <c r="M72" s="57"/>
      <c r="N72" s="57"/>
      <c r="O72" s="57"/>
      <c r="P72" s="57"/>
      <c r="Q72" s="57"/>
      <c r="R72" s="55"/>
    </row>
    <row r="73" spans="1:18" ht="15">
      <c r="A73" s="69"/>
      <c r="B73" s="55"/>
      <c r="C73" s="56"/>
      <c r="D73" s="56"/>
      <c r="E73" s="56"/>
      <c r="F73" s="55"/>
      <c r="G73" s="57"/>
      <c r="H73" s="55"/>
      <c r="I73" s="57"/>
      <c r="J73" s="57"/>
      <c r="K73" s="57"/>
      <c r="L73" s="57"/>
      <c r="M73" s="57"/>
      <c r="N73" s="57"/>
      <c r="O73" s="57"/>
      <c r="P73" s="57"/>
      <c r="Q73" s="57"/>
      <c r="R73" s="55"/>
    </row>
    <row r="74" spans="1:18" ht="15">
      <c r="A74" s="69"/>
      <c r="B74" s="55"/>
      <c r="C74" s="56"/>
      <c r="D74" s="56"/>
      <c r="E74" s="56"/>
      <c r="F74" s="55"/>
      <c r="G74" s="57"/>
      <c r="H74" s="55"/>
      <c r="I74" s="57"/>
      <c r="J74" s="57"/>
      <c r="K74" s="57"/>
      <c r="L74" s="57"/>
      <c r="M74" s="57"/>
      <c r="N74" s="57"/>
      <c r="O74" s="57"/>
      <c r="P74" s="57"/>
      <c r="Q74" s="57"/>
      <c r="R74" s="55"/>
    </row>
    <row r="75" spans="1:18" ht="15">
      <c r="A75" s="69"/>
      <c r="B75" s="55"/>
      <c r="C75" s="56"/>
      <c r="D75" s="56"/>
      <c r="E75" s="56"/>
      <c r="F75" s="55"/>
      <c r="G75" s="57"/>
      <c r="H75" s="55"/>
      <c r="I75" s="57"/>
      <c r="J75" s="57"/>
      <c r="K75" s="57"/>
      <c r="L75" s="57"/>
      <c r="M75" s="57"/>
      <c r="N75" s="57"/>
      <c r="O75" s="57"/>
      <c r="P75" s="57"/>
      <c r="Q75" s="57"/>
      <c r="R75" s="55"/>
    </row>
    <row r="76" spans="1:18" ht="15">
      <c r="A76" s="69"/>
      <c r="B76" s="55"/>
      <c r="C76" s="56"/>
      <c r="D76" s="56"/>
      <c r="E76" s="56"/>
      <c r="F76" s="55"/>
      <c r="G76" s="57"/>
      <c r="H76" s="55"/>
      <c r="I76" s="57"/>
      <c r="J76" s="57"/>
      <c r="K76" s="57"/>
      <c r="L76" s="57"/>
      <c r="M76" s="57"/>
      <c r="N76" s="57"/>
      <c r="O76" s="57"/>
      <c r="P76" s="57"/>
      <c r="Q76" s="57"/>
      <c r="R76" s="55"/>
    </row>
    <row r="77" spans="1:18" ht="15">
      <c r="A77" s="69"/>
      <c r="B77" s="55"/>
      <c r="C77" s="56"/>
      <c r="D77" s="56"/>
      <c r="E77" s="56"/>
      <c r="F77" s="55"/>
      <c r="G77" s="57"/>
      <c r="H77" s="55"/>
      <c r="I77" s="57"/>
      <c r="J77" s="57"/>
      <c r="K77" s="57"/>
      <c r="L77" s="57"/>
      <c r="M77" s="57"/>
      <c r="N77" s="57"/>
      <c r="O77" s="57"/>
      <c r="P77" s="57"/>
      <c r="Q77" s="57"/>
      <c r="R77" s="55"/>
    </row>
    <row r="78" spans="1:18" ht="15">
      <c r="A78" s="69"/>
      <c r="B78" s="55"/>
      <c r="C78" s="56"/>
      <c r="D78" s="56"/>
      <c r="E78" s="56"/>
      <c r="F78" s="55"/>
      <c r="G78" s="57"/>
      <c r="H78" s="55"/>
      <c r="I78" s="57"/>
      <c r="J78" s="57"/>
      <c r="K78" s="57"/>
      <c r="L78" s="57"/>
      <c r="M78" s="57"/>
      <c r="N78" s="57"/>
      <c r="O78" s="57"/>
      <c r="P78" s="57"/>
      <c r="Q78" s="57"/>
      <c r="R78" s="55"/>
    </row>
    <row r="79" spans="1:18" ht="15">
      <c r="A79" s="69"/>
      <c r="B79" s="55"/>
      <c r="C79" s="56"/>
      <c r="D79" s="56"/>
      <c r="E79" s="56"/>
      <c r="F79" s="55"/>
      <c r="G79" s="57"/>
      <c r="H79" s="55"/>
      <c r="I79" s="57"/>
      <c r="J79" s="57"/>
      <c r="K79" s="57"/>
      <c r="L79" s="57"/>
      <c r="M79" s="57"/>
      <c r="N79" s="57"/>
      <c r="O79" s="57"/>
      <c r="P79" s="57"/>
      <c r="Q79" s="57"/>
      <c r="R79" s="55"/>
    </row>
    <row r="80" spans="1:18" ht="15">
      <c r="A80" s="69"/>
      <c r="B80" s="55"/>
      <c r="C80" s="56"/>
      <c r="D80" s="56"/>
      <c r="E80" s="56"/>
      <c r="F80" s="55"/>
      <c r="G80" s="57"/>
      <c r="H80" s="55"/>
      <c r="I80" s="57"/>
      <c r="J80" s="57"/>
      <c r="K80" s="57"/>
      <c r="L80" s="57"/>
      <c r="M80" s="57"/>
      <c r="N80" s="57"/>
      <c r="O80" s="57"/>
      <c r="P80" s="57"/>
      <c r="Q80" s="57"/>
      <c r="R80" s="55"/>
    </row>
    <row r="81" spans="1:18" ht="15">
      <c r="A81" s="69"/>
      <c r="B81" s="55"/>
      <c r="C81" s="56"/>
      <c r="D81" s="56"/>
      <c r="E81" s="56"/>
      <c r="F81" s="55"/>
      <c r="G81" s="57"/>
      <c r="H81" s="55"/>
      <c r="I81" s="57"/>
      <c r="J81" s="57"/>
      <c r="K81" s="57"/>
      <c r="L81" s="57"/>
      <c r="M81" s="57"/>
      <c r="N81" s="57"/>
      <c r="O81" s="57"/>
      <c r="P81" s="57"/>
      <c r="Q81" s="57"/>
      <c r="R81" s="55"/>
    </row>
    <row r="82" spans="1:18" ht="15">
      <c r="A82" s="69"/>
      <c r="B82" s="55"/>
      <c r="C82" s="56"/>
      <c r="D82" s="56"/>
      <c r="E82" s="56"/>
      <c r="F82" s="55"/>
      <c r="G82" s="57"/>
      <c r="H82" s="55"/>
      <c r="I82" s="57"/>
      <c r="J82" s="57"/>
      <c r="K82" s="57"/>
      <c r="L82" s="57"/>
      <c r="M82" s="57"/>
      <c r="N82" s="57"/>
      <c r="O82" s="57"/>
      <c r="P82" s="57"/>
      <c r="Q82" s="57"/>
      <c r="R82" s="55"/>
    </row>
    <row r="83" spans="1:18" ht="5.25" customHeight="1">
      <c r="A83" s="69"/>
      <c r="B83" s="58"/>
      <c r="C83" s="56"/>
      <c r="D83" s="56"/>
      <c r="E83" s="56"/>
      <c r="F83" s="59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8"/>
    </row>
    <row r="84" spans="1:18" s="5" customFormat="1" ht="18.75" customHeight="1">
      <c r="A84" s="69"/>
      <c r="B84" s="70" t="s">
        <v>5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30" customHeight="1">
      <c r="A85" s="14"/>
      <c r="B85" s="6"/>
      <c r="C85" s="11"/>
      <c r="D85" s="11"/>
      <c r="E85" s="11"/>
      <c r="F85" s="8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</sheetData>
  <sheetProtection/>
  <mergeCells count="10">
    <mergeCell ref="A29:A44"/>
    <mergeCell ref="A54:A84"/>
    <mergeCell ref="B84:R84"/>
    <mergeCell ref="B55:R55"/>
    <mergeCell ref="A27:R27"/>
    <mergeCell ref="A1:D1"/>
    <mergeCell ref="A4:A26"/>
    <mergeCell ref="L1:R1"/>
    <mergeCell ref="E1:K1"/>
    <mergeCell ref="B26:R2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6"/>
  <sheetViews>
    <sheetView workbookViewId="0" topLeftCell="A1">
      <selection activeCell="T1" sqref="T1"/>
    </sheetView>
  </sheetViews>
  <sheetFormatPr defaultColWidth="11.421875" defaultRowHeight="12.75"/>
  <cols>
    <col min="1" max="1" width="4.8515625" style="0" customWidth="1"/>
    <col min="2" max="2" width="4.140625" style="1" bestFit="1" customWidth="1"/>
    <col min="3" max="4" width="17.28125" style="1" customWidth="1"/>
    <col min="5" max="5" width="21.57421875" style="1" customWidth="1"/>
    <col min="6" max="6" width="9.140625" style="1" customWidth="1"/>
    <col min="7" max="9" width="5.28125" style="1" customWidth="1"/>
    <col min="10" max="17" width="5.28125" style="0" customWidth="1"/>
    <col min="18" max="18" width="8.140625" style="0" customWidth="1"/>
    <col min="19" max="19" width="0.2890625" style="0" customWidth="1"/>
    <col min="20" max="20" width="9.140625" style="0" customWidth="1"/>
  </cols>
  <sheetData>
    <row r="1" spans="1:18" ht="57" customHeight="1">
      <c r="A1" s="69"/>
      <c r="B1" s="69"/>
      <c r="C1" s="69"/>
      <c r="D1" s="72"/>
      <c r="E1" s="74"/>
      <c r="F1" s="74"/>
      <c r="G1" s="74"/>
      <c r="H1" s="74"/>
      <c r="I1" s="74"/>
      <c r="J1" s="74"/>
      <c r="K1" s="74"/>
      <c r="L1" s="73"/>
      <c r="M1" s="73"/>
      <c r="N1" s="73"/>
      <c r="O1" s="73"/>
      <c r="P1" s="73"/>
      <c r="Q1" s="73"/>
      <c r="R1" s="73"/>
    </row>
    <row r="2" spans="1:18" ht="11.25" customHeight="1">
      <c r="A2" s="14"/>
      <c r="B2" s="14"/>
      <c r="C2" s="14"/>
      <c r="D2" s="15"/>
      <c r="E2" s="16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  <c r="R2" s="17"/>
    </row>
    <row r="3" spans="1:18" ht="18">
      <c r="A3" s="26"/>
      <c r="B3" s="27" t="s">
        <v>119</v>
      </c>
      <c r="C3" s="28"/>
      <c r="D3" s="28"/>
      <c r="E3" s="28"/>
      <c r="F3" s="28" t="s">
        <v>63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3">
        <v>2011</v>
      </c>
    </row>
    <row r="4" spans="1:18" s="2" customFormat="1" ht="63.75" customHeight="1">
      <c r="A4" s="69"/>
      <c r="B4" s="43" t="s">
        <v>0</v>
      </c>
      <c r="C4" s="44"/>
      <c r="D4" s="44" t="s">
        <v>2</v>
      </c>
      <c r="E4" s="44" t="s">
        <v>6</v>
      </c>
      <c r="F4" s="45" t="s">
        <v>66</v>
      </c>
      <c r="G4" s="12" t="s">
        <v>123</v>
      </c>
      <c r="H4" s="12" t="s">
        <v>7</v>
      </c>
      <c r="I4" s="12" t="s">
        <v>7</v>
      </c>
      <c r="J4" s="12" t="s">
        <v>131</v>
      </c>
      <c r="K4" s="12" t="s">
        <v>59</v>
      </c>
      <c r="L4" s="52"/>
      <c r="M4" s="52"/>
      <c r="N4" s="12"/>
      <c r="O4" s="12"/>
      <c r="P4" s="12"/>
      <c r="Q4" s="12"/>
      <c r="R4" s="54" t="s">
        <v>4</v>
      </c>
    </row>
    <row r="5" spans="1:18" ht="13.5" customHeight="1">
      <c r="A5" s="69"/>
      <c r="B5" s="47">
        <v>1</v>
      </c>
      <c r="C5" s="46" t="s">
        <v>100</v>
      </c>
      <c r="D5" s="46" t="s">
        <v>101</v>
      </c>
      <c r="E5" s="46" t="s">
        <v>46</v>
      </c>
      <c r="F5" s="13">
        <v>101</v>
      </c>
      <c r="G5" s="47">
        <v>10</v>
      </c>
      <c r="H5" s="47">
        <v>10</v>
      </c>
      <c r="I5" s="47">
        <v>10</v>
      </c>
      <c r="J5" s="51"/>
      <c r="K5" s="51"/>
      <c r="L5" s="51"/>
      <c r="M5" s="51"/>
      <c r="N5" s="51"/>
      <c r="O5" s="51"/>
      <c r="P5" s="51"/>
      <c r="Q5" s="51"/>
      <c r="R5" s="47">
        <f aca="true" t="shared" si="0" ref="R5:R19">SUM(G5:Q5)</f>
        <v>30</v>
      </c>
    </row>
    <row r="6" spans="1:18" ht="13.5" customHeight="1">
      <c r="A6" s="69"/>
      <c r="B6" s="47">
        <f aca="true" t="shared" si="1" ref="B6:B15">B5+1</f>
        <v>2</v>
      </c>
      <c r="C6" s="46" t="s">
        <v>135</v>
      </c>
      <c r="D6" s="46" t="s">
        <v>101</v>
      </c>
      <c r="E6" s="46" t="s">
        <v>46</v>
      </c>
      <c r="F6" s="13">
        <v>92</v>
      </c>
      <c r="G6" s="47">
        <v>8</v>
      </c>
      <c r="H6" s="47"/>
      <c r="I6" s="47">
        <v>8</v>
      </c>
      <c r="J6" s="51"/>
      <c r="K6" s="51"/>
      <c r="L6" s="51"/>
      <c r="M6" s="51"/>
      <c r="N6" s="51"/>
      <c r="O6" s="51"/>
      <c r="P6" s="51"/>
      <c r="Q6" s="51"/>
      <c r="R6" s="47">
        <f t="shared" si="0"/>
        <v>16</v>
      </c>
    </row>
    <row r="7" spans="1:18" ht="13.5" customHeight="1">
      <c r="A7" s="69"/>
      <c r="B7" s="47">
        <f t="shared" si="1"/>
        <v>3</v>
      </c>
      <c r="C7" s="46" t="s">
        <v>141</v>
      </c>
      <c r="D7" s="46" t="s">
        <v>140</v>
      </c>
      <c r="E7" s="46" t="s">
        <v>46</v>
      </c>
      <c r="F7" s="13">
        <v>90</v>
      </c>
      <c r="G7" s="47">
        <v>2</v>
      </c>
      <c r="H7" s="47">
        <v>6</v>
      </c>
      <c r="I7" s="47">
        <v>6</v>
      </c>
      <c r="J7" s="51"/>
      <c r="K7" s="51"/>
      <c r="L7" s="51"/>
      <c r="M7" s="51"/>
      <c r="N7" s="51"/>
      <c r="O7" s="51"/>
      <c r="P7" s="51"/>
      <c r="Q7" s="51"/>
      <c r="R7" s="47">
        <f t="shared" si="0"/>
        <v>14</v>
      </c>
    </row>
    <row r="8" spans="1:18" ht="13.5" customHeight="1">
      <c r="A8" s="69"/>
      <c r="B8" s="47">
        <f t="shared" si="1"/>
        <v>4</v>
      </c>
      <c r="C8" s="46" t="str">
        <f>VLOOKUP($F8,Verwaltung!$A$5:$E$74,2,FALSE)</f>
        <v>Liniger</v>
      </c>
      <c r="D8" s="46" t="str">
        <f>VLOOKUP($F8,Verwaltung!$A$5:$E$74,3,FALSE)</f>
        <v>Mirielle</v>
      </c>
      <c r="E8" s="46" t="str">
        <f>VLOOKUP($F8,Verwaltung!$A$5:$E$74,4,FALSE)</f>
        <v>ATB Landschlacht</v>
      </c>
      <c r="F8" s="13">
        <v>55</v>
      </c>
      <c r="G8" s="47"/>
      <c r="H8" s="47">
        <v>8</v>
      </c>
      <c r="I8" s="47"/>
      <c r="J8" s="51"/>
      <c r="K8" s="51"/>
      <c r="L8" s="51"/>
      <c r="M8" s="51"/>
      <c r="N8" s="51"/>
      <c r="O8" s="51"/>
      <c r="P8" s="51"/>
      <c r="Q8" s="51"/>
      <c r="R8" s="47">
        <f t="shared" si="0"/>
        <v>8</v>
      </c>
    </row>
    <row r="9" spans="1:18" ht="13.5" customHeight="1">
      <c r="A9" s="69"/>
      <c r="B9" s="47">
        <f t="shared" si="1"/>
        <v>5</v>
      </c>
      <c r="C9" s="46" t="s">
        <v>154</v>
      </c>
      <c r="D9" s="46" t="s">
        <v>155</v>
      </c>
      <c r="E9" s="46" t="s">
        <v>156</v>
      </c>
      <c r="F9" s="13">
        <v>126</v>
      </c>
      <c r="G9" s="47"/>
      <c r="H9" s="47">
        <v>4</v>
      </c>
      <c r="I9" s="47">
        <v>3</v>
      </c>
      <c r="J9" s="51"/>
      <c r="K9" s="51"/>
      <c r="L9" s="51"/>
      <c r="M9" s="51"/>
      <c r="N9" s="51"/>
      <c r="O9" s="51"/>
      <c r="P9" s="51"/>
      <c r="Q9" s="51"/>
      <c r="R9" s="47">
        <f t="shared" si="0"/>
        <v>7</v>
      </c>
    </row>
    <row r="10" spans="1:18" ht="13.5" customHeight="1">
      <c r="A10" s="69"/>
      <c r="B10" s="47">
        <f t="shared" si="1"/>
        <v>6</v>
      </c>
      <c r="C10" s="46" t="s">
        <v>134</v>
      </c>
      <c r="D10" s="46" t="s">
        <v>136</v>
      </c>
      <c r="E10" s="46" t="s">
        <v>132</v>
      </c>
      <c r="F10" s="13">
        <v>95</v>
      </c>
      <c r="G10" s="47">
        <v>6</v>
      </c>
      <c r="H10" s="47"/>
      <c r="I10" s="47"/>
      <c r="J10" s="51"/>
      <c r="K10" s="51"/>
      <c r="L10" s="51"/>
      <c r="M10" s="51"/>
      <c r="N10" s="51"/>
      <c r="O10" s="51"/>
      <c r="P10" s="51"/>
      <c r="Q10" s="51"/>
      <c r="R10" s="47">
        <f t="shared" si="0"/>
        <v>6</v>
      </c>
    </row>
    <row r="11" spans="1:18" ht="13.5" customHeight="1">
      <c r="A11" s="69"/>
      <c r="B11" s="47">
        <f t="shared" si="1"/>
        <v>7</v>
      </c>
      <c r="C11" s="46" t="s">
        <v>57</v>
      </c>
      <c r="D11" s="46" t="s">
        <v>94</v>
      </c>
      <c r="E11" s="46" t="s">
        <v>46</v>
      </c>
      <c r="F11" s="13">
        <v>52</v>
      </c>
      <c r="G11" s="47">
        <v>3</v>
      </c>
      <c r="H11" s="47"/>
      <c r="I11" s="47">
        <v>2</v>
      </c>
      <c r="J11" s="51"/>
      <c r="K11" s="51"/>
      <c r="L11" s="51"/>
      <c r="M11" s="51"/>
      <c r="N11" s="51"/>
      <c r="O11" s="51"/>
      <c r="P11" s="51"/>
      <c r="Q11" s="51"/>
      <c r="R11" s="47">
        <f t="shared" si="0"/>
        <v>5</v>
      </c>
    </row>
    <row r="12" spans="1:18" ht="13.5" customHeight="1">
      <c r="A12" s="69"/>
      <c r="B12" s="67">
        <f t="shared" si="1"/>
        <v>8</v>
      </c>
      <c r="C12" s="46" t="s">
        <v>134</v>
      </c>
      <c r="D12" s="46" t="s">
        <v>133</v>
      </c>
      <c r="E12" s="46" t="s">
        <v>132</v>
      </c>
      <c r="F12" s="13">
        <v>96</v>
      </c>
      <c r="G12" s="47">
        <v>4</v>
      </c>
      <c r="H12" s="47"/>
      <c r="I12" s="47"/>
      <c r="J12" s="51"/>
      <c r="K12" s="51"/>
      <c r="L12" s="51"/>
      <c r="M12" s="51"/>
      <c r="N12" s="51"/>
      <c r="O12" s="51"/>
      <c r="P12" s="51"/>
      <c r="Q12" s="51"/>
      <c r="R12" s="67">
        <f t="shared" si="0"/>
        <v>4</v>
      </c>
    </row>
    <row r="13" spans="1:18" ht="13.5" customHeight="1">
      <c r="A13" s="69"/>
      <c r="B13" s="67">
        <v>8</v>
      </c>
      <c r="C13" s="46" t="s">
        <v>198</v>
      </c>
      <c r="D13" s="46" t="s">
        <v>197</v>
      </c>
      <c r="E13" s="46" t="s">
        <v>46</v>
      </c>
      <c r="F13" s="13">
        <v>61</v>
      </c>
      <c r="G13" s="47"/>
      <c r="H13" s="47"/>
      <c r="I13" s="47">
        <v>4</v>
      </c>
      <c r="J13" s="51"/>
      <c r="K13" s="51"/>
      <c r="L13" s="51"/>
      <c r="M13" s="51"/>
      <c r="N13" s="51"/>
      <c r="O13" s="51"/>
      <c r="P13" s="51"/>
      <c r="Q13" s="51"/>
      <c r="R13" s="67">
        <f t="shared" si="0"/>
        <v>4</v>
      </c>
    </row>
    <row r="14" spans="1:18" ht="13.5" customHeight="1">
      <c r="A14" s="69"/>
      <c r="B14" s="47">
        <v>10</v>
      </c>
      <c r="C14" s="46" t="s">
        <v>100</v>
      </c>
      <c r="D14" s="46" t="s">
        <v>128</v>
      </c>
      <c r="E14" s="46" t="s">
        <v>46</v>
      </c>
      <c r="F14" s="13">
        <v>99</v>
      </c>
      <c r="G14" s="47">
        <v>0</v>
      </c>
      <c r="H14" s="47">
        <v>3</v>
      </c>
      <c r="I14" s="47">
        <v>0</v>
      </c>
      <c r="J14" s="51"/>
      <c r="K14" s="51"/>
      <c r="L14" s="51"/>
      <c r="M14" s="51"/>
      <c r="N14" s="51"/>
      <c r="O14" s="51"/>
      <c r="P14" s="51"/>
      <c r="Q14" s="51"/>
      <c r="R14" s="47">
        <f t="shared" si="0"/>
        <v>3</v>
      </c>
    </row>
    <row r="15" spans="1:18" ht="13.5" customHeight="1">
      <c r="A15" s="69"/>
      <c r="B15" s="67">
        <f t="shared" si="1"/>
        <v>11</v>
      </c>
      <c r="C15" s="46" t="s">
        <v>138</v>
      </c>
      <c r="D15" s="46" t="s">
        <v>94</v>
      </c>
      <c r="E15" s="46" t="s">
        <v>46</v>
      </c>
      <c r="F15" s="13">
        <v>91</v>
      </c>
      <c r="G15" s="47">
        <v>1</v>
      </c>
      <c r="H15" s="47"/>
      <c r="I15" s="47"/>
      <c r="J15" s="51"/>
      <c r="K15" s="51"/>
      <c r="L15" s="51"/>
      <c r="M15" s="51"/>
      <c r="N15" s="51"/>
      <c r="O15" s="51"/>
      <c r="P15" s="51"/>
      <c r="Q15" s="51"/>
      <c r="R15" s="67">
        <f t="shared" si="0"/>
        <v>1</v>
      </c>
    </row>
    <row r="16" spans="1:18" ht="13.5" customHeight="1">
      <c r="A16" s="69"/>
      <c r="B16" s="67">
        <v>11</v>
      </c>
      <c r="C16" s="46" t="s">
        <v>180</v>
      </c>
      <c r="D16" s="46" t="s">
        <v>181</v>
      </c>
      <c r="E16" s="46" t="s">
        <v>46</v>
      </c>
      <c r="F16" s="13">
        <v>91</v>
      </c>
      <c r="G16" s="47"/>
      <c r="H16" s="47"/>
      <c r="I16" s="47">
        <v>1</v>
      </c>
      <c r="J16" s="51"/>
      <c r="K16" s="51"/>
      <c r="L16" s="51"/>
      <c r="M16" s="51"/>
      <c r="N16" s="51"/>
      <c r="O16" s="51"/>
      <c r="P16" s="51"/>
      <c r="Q16" s="51"/>
      <c r="R16" s="67">
        <f t="shared" si="0"/>
        <v>1</v>
      </c>
    </row>
    <row r="17" spans="1:18" ht="13.5" customHeight="1">
      <c r="A17" s="69"/>
      <c r="B17" s="67">
        <v>13</v>
      </c>
      <c r="C17" s="46" t="s">
        <v>134</v>
      </c>
      <c r="D17" s="46" t="s">
        <v>139</v>
      </c>
      <c r="E17" s="46" t="s">
        <v>132</v>
      </c>
      <c r="F17" s="13">
        <v>97</v>
      </c>
      <c r="G17" s="47">
        <v>0</v>
      </c>
      <c r="H17" s="47"/>
      <c r="I17" s="47"/>
      <c r="J17" s="51"/>
      <c r="K17" s="51"/>
      <c r="L17" s="51"/>
      <c r="M17" s="51"/>
      <c r="N17" s="51"/>
      <c r="O17" s="51"/>
      <c r="P17" s="51"/>
      <c r="Q17" s="51"/>
      <c r="R17" s="67">
        <f t="shared" si="0"/>
        <v>0</v>
      </c>
    </row>
    <row r="18" spans="1:18" ht="13.5" customHeight="1">
      <c r="A18" s="69"/>
      <c r="B18" s="67">
        <v>13</v>
      </c>
      <c r="C18" s="46" t="s">
        <v>50</v>
      </c>
      <c r="D18" s="46" t="s">
        <v>137</v>
      </c>
      <c r="E18" s="46" t="s">
        <v>46</v>
      </c>
      <c r="F18" s="13">
        <v>57</v>
      </c>
      <c r="G18" s="47">
        <v>0</v>
      </c>
      <c r="H18" s="47"/>
      <c r="I18" s="47"/>
      <c r="J18" s="51"/>
      <c r="K18" s="51"/>
      <c r="L18" s="51"/>
      <c r="M18" s="51"/>
      <c r="N18" s="51"/>
      <c r="O18" s="51"/>
      <c r="P18" s="51"/>
      <c r="Q18" s="51"/>
      <c r="R18" s="67">
        <f t="shared" si="0"/>
        <v>0</v>
      </c>
    </row>
    <row r="19" spans="1:18" ht="13.5" customHeight="1">
      <c r="A19" s="69"/>
      <c r="B19" s="67">
        <v>13</v>
      </c>
      <c r="C19" s="46" t="s">
        <v>169</v>
      </c>
      <c r="D19" s="46" t="s">
        <v>28</v>
      </c>
      <c r="E19" s="46" t="s">
        <v>46</v>
      </c>
      <c r="F19" s="13">
        <v>124</v>
      </c>
      <c r="G19" s="47">
        <v>0</v>
      </c>
      <c r="H19" s="47"/>
      <c r="I19" s="47"/>
      <c r="J19" s="51"/>
      <c r="K19" s="51"/>
      <c r="L19" s="51"/>
      <c r="M19" s="51"/>
      <c r="N19" s="51"/>
      <c r="O19" s="51"/>
      <c r="P19" s="51"/>
      <c r="Q19" s="51"/>
      <c r="R19" s="67">
        <f t="shared" si="0"/>
        <v>0</v>
      </c>
    </row>
    <row r="20" spans="1:18" ht="11.25" customHeight="1">
      <c r="A20" s="69"/>
      <c r="B20" s="22"/>
      <c r="C20" s="23"/>
      <c r="D20" s="23"/>
      <c r="E20" s="23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8">
      <c r="A21" s="69"/>
      <c r="B21" s="27" t="str">
        <f>B3</f>
        <v>400m</v>
      </c>
      <c r="C21" s="28"/>
      <c r="D21" s="28"/>
      <c r="E21" s="28"/>
      <c r="F21" s="28" t="s">
        <v>62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53">
        <f>R3</f>
        <v>2011</v>
      </c>
    </row>
    <row r="22" spans="1:18" s="2" customFormat="1" ht="63.75" customHeight="1">
      <c r="A22" s="69"/>
      <c r="B22" s="43" t="s">
        <v>0</v>
      </c>
      <c r="C22" s="44" t="s">
        <v>1</v>
      </c>
      <c r="D22" s="44" t="s">
        <v>2</v>
      </c>
      <c r="E22" s="44" t="s">
        <v>6</v>
      </c>
      <c r="F22" s="45" t="s">
        <v>66</v>
      </c>
      <c r="G22" s="12" t="str">
        <f aca="true" t="shared" si="2" ref="G22:Q22">IF(G4=0,"",G4)</f>
        <v>Gretzenb.</v>
      </c>
      <c r="H22" s="12" t="str">
        <f t="shared" si="2"/>
        <v>Aarau</v>
      </c>
      <c r="I22" s="12" t="str">
        <f t="shared" si="2"/>
        <v>Aarau</v>
      </c>
      <c r="J22" s="12" t="str">
        <f t="shared" si="2"/>
        <v>Kreuzling.</v>
      </c>
      <c r="K22" s="12" t="str">
        <f t="shared" si="2"/>
        <v>Dulliken</v>
      </c>
      <c r="L22" s="52">
        <f t="shared" si="2"/>
      </c>
      <c r="M22" s="52">
        <f t="shared" si="2"/>
      </c>
      <c r="N22" s="12">
        <f t="shared" si="2"/>
      </c>
      <c r="O22" s="12">
        <f t="shared" si="2"/>
      </c>
      <c r="P22" s="12">
        <f t="shared" si="2"/>
      </c>
      <c r="Q22" s="12">
        <f t="shared" si="2"/>
      </c>
      <c r="R22" s="54" t="s">
        <v>4</v>
      </c>
    </row>
    <row r="23" spans="1:18" ht="13.5" customHeight="1">
      <c r="A23" s="69"/>
      <c r="B23" s="47">
        <v>1</v>
      </c>
      <c r="C23" s="46" t="s">
        <v>100</v>
      </c>
      <c r="D23" s="46" t="s">
        <v>103</v>
      </c>
      <c r="E23" s="46" t="s">
        <v>46</v>
      </c>
      <c r="F23" s="13">
        <v>102</v>
      </c>
      <c r="G23" s="47">
        <v>10</v>
      </c>
      <c r="H23" s="47">
        <v>10</v>
      </c>
      <c r="I23" s="47"/>
      <c r="J23" s="51"/>
      <c r="K23" s="51"/>
      <c r="L23" s="51"/>
      <c r="M23" s="51"/>
      <c r="N23" s="51"/>
      <c r="O23" s="51"/>
      <c r="P23" s="51"/>
      <c r="Q23" s="51"/>
      <c r="R23" s="47">
        <f>SUM(G23:Q23)</f>
        <v>20</v>
      </c>
    </row>
    <row r="24" spans="1:18" ht="13.5" customHeight="1">
      <c r="A24" s="69"/>
      <c r="B24" s="47">
        <f>B23+1</f>
        <v>2</v>
      </c>
      <c r="C24" s="46" t="s">
        <v>162</v>
      </c>
      <c r="D24" s="46" t="s">
        <v>161</v>
      </c>
      <c r="E24" s="46" t="s">
        <v>156</v>
      </c>
      <c r="F24" s="13">
        <v>130</v>
      </c>
      <c r="G24" s="47"/>
      <c r="H24" s="47">
        <v>8</v>
      </c>
      <c r="I24" s="47">
        <v>10</v>
      </c>
      <c r="J24" s="51"/>
      <c r="K24" s="51"/>
      <c r="L24" s="51"/>
      <c r="M24" s="51"/>
      <c r="N24" s="51"/>
      <c r="O24" s="51"/>
      <c r="P24" s="51"/>
      <c r="Q24" s="51"/>
      <c r="R24" s="47">
        <f>SUM(G24:Q24)</f>
        <v>18</v>
      </c>
    </row>
    <row r="25" spans="1:18" ht="13.5" customHeight="1">
      <c r="A25" s="69"/>
      <c r="B25" s="67">
        <f>B24+1</f>
        <v>3</v>
      </c>
      <c r="C25" s="46" t="s">
        <v>142</v>
      </c>
      <c r="D25" s="46" t="s">
        <v>143</v>
      </c>
      <c r="E25" s="46" t="s">
        <v>46</v>
      </c>
      <c r="F25" s="13">
        <v>137</v>
      </c>
      <c r="G25" s="47">
        <v>8</v>
      </c>
      <c r="H25" s="47"/>
      <c r="I25" s="47"/>
      <c r="J25" s="51"/>
      <c r="K25" s="51"/>
      <c r="L25" s="51"/>
      <c r="M25" s="51"/>
      <c r="N25" s="51"/>
      <c r="O25" s="51"/>
      <c r="P25" s="51"/>
      <c r="Q25" s="51"/>
      <c r="R25" s="67">
        <f>SUM(G25:Q25)</f>
        <v>8</v>
      </c>
    </row>
    <row r="26" spans="1:18" ht="13.5" customHeight="1">
      <c r="A26" s="69"/>
      <c r="B26" s="67">
        <v>3</v>
      </c>
      <c r="C26" s="46" t="s">
        <v>194</v>
      </c>
      <c r="D26" s="46" t="s">
        <v>195</v>
      </c>
      <c r="E26" s="46" t="s">
        <v>156</v>
      </c>
      <c r="F26" s="13">
        <v>62</v>
      </c>
      <c r="G26" s="47"/>
      <c r="H26" s="47"/>
      <c r="I26" s="47">
        <v>8</v>
      </c>
      <c r="J26" s="51"/>
      <c r="K26" s="51"/>
      <c r="L26" s="51"/>
      <c r="M26" s="51"/>
      <c r="N26" s="51"/>
      <c r="O26" s="51"/>
      <c r="P26" s="51"/>
      <c r="Q26" s="51"/>
      <c r="R26" s="67">
        <f>SUM(G26:Q26)</f>
        <v>8</v>
      </c>
    </row>
    <row r="27" spans="1:18" ht="5.25" customHeight="1">
      <c r="A27" s="69"/>
      <c r="B27" s="58"/>
      <c r="C27" s="56"/>
      <c r="D27" s="56"/>
      <c r="E27" s="56"/>
      <c r="F27" s="59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8"/>
    </row>
    <row r="28" spans="1:18" s="4" customFormat="1" ht="18.75" customHeight="1">
      <c r="A28" s="69"/>
      <c r="B28" s="71" t="s">
        <v>5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 ht="30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ht="18">
      <c r="A30" s="18"/>
      <c r="B30" s="27" t="str">
        <f>B3</f>
        <v>400m</v>
      </c>
      <c r="C30" s="28"/>
      <c r="D30" s="28"/>
      <c r="E30" s="28"/>
      <c r="F30" s="28" t="s">
        <v>61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53">
        <f>R3</f>
        <v>2011</v>
      </c>
    </row>
    <row r="31" spans="1:18" s="2" customFormat="1" ht="63.75" customHeight="1">
      <c r="A31" s="69"/>
      <c r="B31" s="43" t="s">
        <v>0</v>
      </c>
      <c r="C31" s="44" t="s">
        <v>1</v>
      </c>
      <c r="D31" s="44" t="s">
        <v>2</v>
      </c>
      <c r="E31" s="44" t="s">
        <v>6</v>
      </c>
      <c r="F31" s="45" t="s">
        <v>66</v>
      </c>
      <c r="G31" s="12" t="str">
        <f aca="true" t="shared" si="3" ref="G31:Q31">IF(G4=0,"",G4)</f>
        <v>Gretzenb.</v>
      </c>
      <c r="H31" s="12" t="str">
        <f t="shared" si="3"/>
        <v>Aarau</v>
      </c>
      <c r="I31" s="12" t="str">
        <f t="shared" si="3"/>
        <v>Aarau</v>
      </c>
      <c r="J31" s="12" t="str">
        <f t="shared" si="3"/>
        <v>Kreuzling.</v>
      </c>
      <c r="K31" s="12" t="str">
        <f t="shared" si="3"/>
        <v>Dulliken</v>
      </c>
      <c r="L31" s="12">
        <f t="shared" si="3"/>
      </c>
      <c r="M31" s="52">
        <f t="shared" si="3"/>
      </c>
      <c r="N31" s="12">
        <f t="shared" si="3"/>
      </c>
      <c r="O31" s="12">
        <f t="shared" si="3"/>
      </c>
      <c r="P31" s="12">
        <f t="shared" si="3"/>
      </c>
      <c r="Q31" s="12">
        <f t="shared" si="3"/>
      </c>
      <c r="R31" s="54" t="s">
        <v>4</v>
      </c>
    </row>
    <row r="32" spans="1:18" ht="15">
      <c r="A32" s="69"/>
      <c r="B32" s="47">
        <v>1</v>
      </c>
      <c r="C32" s="46" t="s">
        <v>148</v>
      </c>
      <c r="D32" s="46" t="s">
        <v>16</v>
      </c>
      <c r="E32" s="46" t="s">
        <v>22</v>
      </c>
      <c r="F32" s="13">
        <v>114</v>
      </c>
      <c r="G32" s="47">
        <v>10</v>
      </c>
      <c r="H32" s="47">
        <v>10</v>
      </c>
      <c r="I32" s="47">
        <v>8</v>
      </c>
      <c r="J32" s="51"/>
      <c r="K32" s="51"/>
      <c r="L32" s="51"/>
      <c r="M32" s="51"/>
      <c r="N32" s="51"/>
      <c r="O32" s="51"/>
      <c r="P32" s="51"/>
      <c r="Q32" s="51"/>
      <c r="R32" s="47">
        <f aca="true" t="shared" si="4" ref="R32:R37">SUM(G32:Q32)</f>
        <v>28</v>
      </c>
    </row>
    <row r="33" spans="1:18" ht="15">
      <c r="A33" s="69"/>
      <c r="B33" s="47">
        <f>B32+1</f>
        <v>2</v>
      </c>
      <c r="C33" s="46" t="s">
        <v>160</v>
      </c>
      <c r="D33" s="46" t="s">
        <v>159</v>
      </c>
      <c r="E33" s="46" t="s">
        <v>156</v>
      </c>
      <c r="F33" s="13">
        <v>137</v>
      </c>
      <c r="G33" s="47"/>
      <c r="H33" s="47">
        <v>8</v>
      </c>
      <c r="I33" s="47">
        <v>6</v>
      </c>
      <c r="J33" s="51"/>
      <c r="K33" s="51"/>
      <c r="L33" s="51"/>
      <c r="M33" s="51"/>
      <c r="N33" s="51"/>
      <c r="O33" s="51"/>
      <c r="P33" s="51"/>
      <c r="Q33" s="51"/>
      <c r="R33" s="47">
        <f t="shared" si="4"/>
        <v>14</v>
      </c>
    </row>
    <row r="34" spans="1:18" ht="15">
      <c r="A34" s="69"/>
      <c r="B34" s="47">
        <f>B33+1</f>
        <v>3</v>
      </c>
      <c r="C34" s="46" t="s">
        <v>187</v>
      </c>
      <c r="D34" s="46" t="s">
        <v>188</v>
      </c>
      <c r="E34" s="46" t="s">
        <v>189</v>
      </c>
      <c r="F34" s="13">
        <v>65</v>
      </c>
      <c r="G34" s="47"/>
      <c r="H34" s="47"/>
      <c r="I34" s="47">
        <v>10</v>
      </c>
      <c r="J34" s="51"/>
      <c r="K34" s="51"/>
      <c r="L34" s="51"/>
      <c r="M34" s="51"/>
      <c r="N34" s="51"/>
      <c r="O34" s="51"/>
      <c r="P34" s="51"/>
      <c r="Q34" s="51"/>
      <c r="R34" s="47">
        <f t="shared" si="4"/>
        <v>10</v>
      </c>
    </row>
    <row r="35" spans="1:18" ht="15">
      <c r="A35" s="69"/>
      <c r="B35" s="47">
        <f>B34+1</f>
        <v>4</v>
      </c>
      <c r="C35" s="46" t="s">
        <v>147</v>
      </c>
      <c r="D35" s="46" t="s">
        <v>146</v>
      </c>
      <c r="E35" s="46" t="s">
        <v>46</v>
      </c>
      <c r="F35" s="13">
        <v>111</v>
      </c>
      <c r="G35" s="47">
        <v>8</v>
      </c>
      <c r="H35" s="47"/>
      <c r="I35" s="47"/>
      <c r="J35" s="51"/>
      <c r="K35" s="51"/>
      <c r="L35" s="51"/>
      <c r="M35" s="51"/>
      <c r="N35" s="51"/>
      <c r="O35" s="51"/>
      <c r="P35" s="51"/>
      <c r="Q35" s="51"/>
      <c r="R35" s="47">
        <f t="shared" si="4"/>
        <v>8</v>
      </c>
    </row>
    <row r="36" spans="1:18" ht="15">
      <c r="A36" s="69"/>
      <c r="B36" s="47">
        <f>B35+1</f>
        <v>5</v>
      </c>
      <c r="C36" s="46" t="s">
        <v>165</v>
      </c>
      <c r="D36" s="46" t="s">
        <v>166</v>
      </c>
      <c r="E36" s="46" t="s">
        <v>156</v>
      </c>
      <c r="F36" s="13">
        <v>57</v>
      </c>
      <c r="G36" s="47"/>
      <c r="H36" s="47">
        <v>6</v>
      </c>
      <c r="I36" s="47"/>
      <c r="J36" s="51"/>
      <c r="K36" s="51"/>
      <c r="L36" s="51"/>
      <c r="M36" s="51"/>
      <c r="N36" s="51"/>
      <c r="O36" s="51"/>
      <c r="P36" s="51"/>
      <c r="Q36" s="51"/>
      <c r="R36" s="47">
        <f t="shared" si="4"/>
        <v>6</v>
      </c>
    </row>
    <row r="37" spans="1:18" ht="15">
      <c r="A37" s="69"/>
      <c r="B37" s="47">
        <f>B36+1</f>
        <v>6</v>
      </c>
      <c r="C37" s="46" t="s">
        <v>187</v>
      </c>
      <c r="D37" s="46" t="s">
        <v>186</v>
      </c>
      <c r="E37" s="46" t="s">
        <v>189</v>
      </c>
      <c r="F37" s="13">
        <v>64</v>
      </c>
      <c r="G37" s="47"/>
      <c r="H37" s="47"/>
      <c r="I37" s="47">
        <v>4</v>
      </c>
      <c r="J37" s="51"/>
      <c r="K37" s="51"/>
      <c r="L37" s="51"/>
      <c r="M37" s="51"/>
      <c r="N37" s="51"/>
      <c r="O37" s="51"/>
      <c r="P37" s="51"/>
      <c r="Q37" s="51"/>
      <c r="R37" s="47">
        <f t="shared" si="4"/>
        <v>4</v>
      </c>
    </row>
    <row r="38" spans="1:18" ht="11.25" customHeight="1">
      <c r="A38" s="69"/>
      <c r="B38" s="6"/>
      <c r="C38" s="19"/>
      <c r="D38" s="19"/>
      <c r="E38" s="19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8">
      <c r="A39" s="69"/>
      <c r="B39" s="27" t="str">
        <f>B3</f>
        <v>400m</v>
      </c>
      <c r="C39" s="28"/>
      <c r="D39" s="28"/>
      <c r="E39" s="28"/>
      <c r="F39" s="28" t="s">
        <v>60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53">
        <f>R3</f>
        <v>2011</v>
      </c>
    </row>
    <row r="40" spans="1:24" s="2" customFormat="1" ht="63.75" customHeight="1">
      <c r="A40" s="69"/>
      <c r="B40" s="43" t="s">
        <v>0</v>
      </c>
      <c r="C40" s="44" t="s">
        <v>1</v>
      </c>
      <c r="D40" s="44" t="s">
        <v>2</v>
      </c>
      <c r="E40" s="44" t="s">
        <v>6</v>
      </c>
      <c r="F40" s="45" t="s">
        <v>66</v>
      </c>
      <c r="G40" s="12" t="str">
        <f aca="true" t="shared" si="5" ref="G40:Q40">IF(G4=0,"",G4)</f>
        <v>Gretzenb.</v>
      </c>
      <c r="H40" s="12" t="str">
        <f t="shared" si="5"/>
        <v>Aarau</v>
      </c>
      <c r="I40" s="12" t="str">
        <f t="shared" si="5"/>
        <v>Aarau</v>
      </c>
      <c r="J40" s="12" t="str">
        <f t="shared" si="5"/>
        <v>Kreuzling.</v>
      </c>
      <c r="K40" s="12" t="str">
        <f t="shared" si="5"/>
        <v>Dulliken</v>
      </c>
      <c r="L40" s="12">
        <f t="shared" si="5"/>
      </c>
      <c r="M40" s="52">
        <f t="shared" si="5"/>
      </c>
      <c r="N40" s="12">
        <f t="shared" si="5"/>
      </c>
      <c r="O40" s="12">
        <f t="shared" si="5"/>
      </c>
      <c r="P40" s="12">
        <f t="shared" si="5"/>
      </c>
      <c r="Q40" s="12">
        <f t="shared" si="5"/>
      </c>
      <c r="R40" s="54" t="s">
        <v>4</v>
      </c>
      <c r="T40" s="6"/>
      <c r="U40" s="6"/>
      <c r="V40" s="6"/>
      <c r="W40" s="6"/>
      <c r="X40" s="6"/>
    </row>
    <row r="41" spans="1:24" ht="15.75">
      <c r="A41" s="69"/>
      <c r="B41" s="47">
        <v>1</v>
      </c>
      <c r="C41" s="46" t="str">
        <f>VLOOKUP($F41,Verwaltung!$A$5:$E$74,2,FALSE)</f>
        <v>Métry</v>
      </c>
      <c r="D41" s="46" t="str">
        <f>VLOOKUP($F41,Verwaltung!$A$5:$E$74,3,FALSE)</f>
        <v>Yves</v>
      </c>
      <c r="E41" s="46" t="str">
        <f>VLOOKUP($F41,Verwaltung!$A$5:$E$74,4,FALSE)</f>
        <v>ATB Emmenbrücke</v>
      </c>
      <c r="F41" s="48">
        <v>104</v>
      </c>
      <c r="G41" s="47"/>
      <c r="H41" s="47">
        <v>10</v>
      </c>
      <c r="I41" s="47">
        <v>8</v>
      </c>
      <c r="J41" s="51"/>
      <c r="K41" s="51"/>
      <c r="L41" s="51"/>
      <c r="M41" s="51"/>
      <c r="N41" s="51"/>
      <c r="O41" s="51"/>
      <c r="P41" s="51"/>
      <c r="Q41" s="51"/>
      <c r="R41" s="47">
        <f aca="true" t="shared" si="6" ref="R41:R50">SUM(G41:Q41)</f>
        <v>18</v>
      </c>
      <c r="T41" s="7"/>
      <c r="U41" s="6"/>
      <c r="V41" s="8"/>
      <c r="W41" s="7"/>
      <c r="X41" s="7"/>
    </row>
    <row r="42" spans="1:24" ht="15.75">
      <c r="A42" s="69"/>
      <c r="B42" s="47">
        <f aca="true" t="shared" si="7" ref="B42:B48">B41+1</f>
        <v>2</v>
      </c>
      <c r="C42" s="46" t="s">
        <v>151</v>
      </c>
      <c r="D42" s="46" t="s">
        <v>150</v>
      </c>
      <c r="E42" s="46" t="s">
        <v>149</v>
      </c>
      <c r="F42" s="13">
        <v>135</v>
      </c>
      <c r="G42" s="47">
        <v>8</v>
      </c>
      <c r="H42" s="47">
        <v>8</v>
      </c>
      <c r="I42" s="47">
        <v>1</v>
      </c>
      <c r="J42" s="51"/>
      <c r="K42" s="51"/>
      <c r="L42" s="51"/>
      <c r="M42" s="51"/>
      <c r="N42" s="51"/>
      <c r="O42" s="51"/>
      <c r="P42" s="51"/>
      <c r="Q42" s="51"/>
      <c r="R42" s="47">
        <f t="shared" si="6"/>
        <v>17</v>
      </c>
      <c r="T42" s="7"/>
      <c r="U42" s="9"/>
      <c r="V42" s="10"/>
      <c r="W42" s="7"/>
      <c r="X42" s="7"/>
    </row>
    <row r="43" spans="1:24" ht="15.75">
      <c r="A43" s="69"/>
      <c r="B43" s="47">
        <f t="shared" si="7"/>
        <v>3</v>
      </c>
      <c r="C43" s="46" t="s">
        <v>57</v>
      </c>
      <c r="D43" s="46" t="s">
        <v>18</v>
      </c>
      <c r="E43" s="46" t="s">
        <v>46</v>
      </c>
      <c r="F43" s="13">
        <v>132</v>
      </c>
      <c r="G43" s="47">
        <v>10</v>
      </c>
      <c r="H43" s="47">
        <v>3</v>
      </c>
      <c r="I43" s="47">
        <v>0</v>
      </c>
      <c r="J43" s="51"/>
      <c r="K43" s="51"/>
      <c r="L43" s="51"/>
      <c r="M43" s="51"/>
      <c r="N43" s="51"/>
      <c r="O43" s="51"/>
      <c r="P43" s="51"/>
      <c r="Q43" s="51"/>
      <c r="R43" s="47">
        <f t="shared" si="6"/>
        <v>13</v>
      </c>
      <c r="T43" s="7"/>
      <c r="U43" s="6"/>
      <c r="V43" s="8"/>
      <c r="W43" s="7"/>
      <c r="X43" s="7"/>
    </row>
    <row r="44" spans="1:24" ht="15.75">
      <c r="A44" s="69"/>
      <c r="B44" s="67">
        <f t="shared" si="7"/>
        <v>4</v>
      </c>
      <c r="C44" s="46" t="s">
        <v>192</v>
      </c>
      <c r="D44" s="46" t="s">
        <v>191</v>
      </c>
      <c r="E44" s="46" t="s">
        <v>189</v>
      </c>
      <c r="F44" s="47">
        <v>66</v>
      </c>
      <c r="G44" s="47"/>
      <c r="H44" s="47"/>
      <c r="I44" s="47">
        <v>10</v>
      </c>
      <c r="J44" s="51"/>
      <c r="K44" s="51"/>
      <c r="L44" s="51"/>
      <c r="M44" s="51"/>
      <c r="N44" s="51"/>
      <c r="O44" s="51"/>
      <c r="P44" s="51"/>
      <c r="Q44" s="51"/>
      <c r="R44" s="67">
        <f t="shared" si="6"/>
        <v>10</v>
      </c>
      <c r="T44" s="7"/>
      <c r="U44" s="6"/>
      <c r="V44" s="8"/>
      <c r="W44" s="7"/>
      <c r="X44" s="7"/>
    </row>
    <row r="45" spans="1:24" ht="15.75">
      <c r="A45" s="69"/>
      <c r="B45" s="67">
        <v>4</v>
      </c>
      <c r="C45" s="46" t="str">
        <f>VLOOKUP($F45,Verwaltung!$A$5:$E$74,2,FALSE)</f>
        <v>Liniger</v>
      </c>
      <c r="D45" s="46" t="str">
        <f>VLOOKUP($F45,Verwaltung!$A$5:$E$74,3,FALSE)</f>
        <v>Flurin</v>
      </c>
      <c r="E45" s="46" t="str">
        <f>VLOOKUP($F45,Verwaltung!$A$5:$E$74,4,FALSE)</f>
        <v>ATB Landschlacht</v>
      </c>
      <c r="F45" s="47">
        <v>56</v>
      </c>
      <c r="G45" s="47"/>
      <c r="H45" s="47">
        <v>6</v>
      </c>
      <c r="I45" s="47">
        <v>4</v>
      </c>
      <c r="J45" s="51"/>
      <c r="K45" s="51"/>
      <c r="L45" s="51"/>
      <c r="M45" s="51"/>
      <c r="N45" s="51"/>
      <c r="O45" s="51"/>
      <c r="P45" s="51"/>
      <c r="Q45" s="51"/>
      <c r="R45" s="67">
        <f t="shared" si="6"/>
        <v>10</v>
      </c>
      <c r="T45" s="7"/>
      <c r="U45" s="6"/>
      <c r="V45" s="8"/>
      <c r="W45" s="7"/>
      <c r="X45" s="7"/>
    </row>
    <row r="46" spans="1:24" ht="15.75">
      <c r="A46" s="69"/>
      <c r="B46" s="47">
        <v>5</v>
      </c>
      <c r="C46" s="46" t="s">
        <v>32</v>
      </c>
      <c r="D46" s="46" t="s">
        <v>35</v>
      </c>
      <c r="E46" s="46" t="s">
        <v>156</v>
      </c>
      <c r="F46" s="47">
        <v>110</v>
      </c>
      <c r="G46" s="47"/>
      <c r="H46" s="47"/>
      <c r="I46" s="47">
        <v>6</v>
      </c>
      <c r="J46" s="51"/>
      <c r="K46" s="51"/>
      <c r="L46" s="51"/>
      <c r="M46" s="51"/>
      <c r="N46" s="51"/>
      <c r="O46" s="51"/>
      <c r="P46" s="51"/>
      <c r="Q46" s="51"/>
      <c r="R46" s="47">
        <f t="shared" si="6"/>
        <v>6</v>
      </c>
      <c r="T46" s="7"/>
      <c r="U46" s="11"/>
      <c r="V46" s="10"/>
      <c r="W46" s="7"/>
      <c r="X46" s="7"/>
    </row>
    <row r="47" spans="1:24" ht="15.75">
      <c r="A47" s="14"/>
      <c r="B47" s="47">
        <f t="shared" si="7"/>
        <v>6</v>
      </c>
      <c r="C47" s="46" t="s">
        <v>167</v>
      </c>
      <c r="D47" s="46" t="s">
        <v>168</v>
      </c>
      <c r="E47" s="46" t="s">
        <v>156</v>
      </c>
      <c r="F47" s="47">
        <v>121</v>
      </c>
      <c r="G47" s="47"/>
      <c r="H47" s="47">
        <v>4</v>
      </c>
      <c r="I47" s="47"/>
      <c r="J47" s="51"/>
      <c r="K47" s="51"/>
      <c r="L47" s="51"/>
      <c r="M47" s="51"/>
      <c r="N47" s="51"/>
      <c r="O47" s="51"/>
      <c r="P47" s="51"/>
      <c r="Q47" s="51"/>
      <c r="R47" s="47">
        <f t="shared" si="6"/>
        <v>4</v>
      </c>
      <c r="T47" s="7"/>
      <c r="U47" s="11"/>
      <c r="V47" s="10"/>
      <c r="W47" s="7"/>
      <c r="X47" s="7"/>
    </row>
    <row r="48" spans="1:24" ht="15.75">
      <c r="A48" s="14"/>
      <c r="B48" s="47">
        <f t="shared" si="7"/>
        <v>7</v>
      </c>
      <c r="C48" s="46" t="s">
        <v>38</v>
      </c>
      <c r="D48" s="46" t="s">
        <v>193</v>
      </c>
      <c r="E48" s="46" t="s">
        <v>39</v>
      </c>
      <c r="F48" s="47">
        <v>63</v>
      </c>
      <c r="G48" s="47"/>
      <c r="H48" s="47"/>
      <c r="I48" s="47">
        <v>3</v>
      </c>
      <c r="J48" s="51"/>
      <c r="K48" s="51"/>
      <c r="L48" s="51"/>
      <c r="M48" s="51"/>
      <c r="N48" s="51"/>
      <c r="O48" s="51"/>
      <c r="P48" s="51"/>
      <c r="Q48" s="51"/>
      <c r="R48" s="47">
        <f t="shared" si="6"/>
        <v>3</v>
      </c>
      <c r="T48" s="7"/>
      <c r="U48" s="11"/>
      <c r="V48" s="10"/>
      <c r="W48" s="7"/>
      <c r="X48" s="7"/>
    </row>
    <row r="49" spans="1:24" ht="15.75">
      <c r="A49" s="14"/>
      <c r="B49" s="67">
        <f>B48+1</f>
        <v>8</v>
      </c>
      <c r="C49" s="46" t="s">
        <v>163</v>
      </c>
      <c r="D49" s="46" t="s">
        <v>164</v>
      </c>
      <c r="E49" s="46" t="s">
        <v>149</v>
      </c>
      <c r="F49" s="47">
        <v>91</v>
      </c>
      <c r="G49" s="47"/>
      <c r="H49" s="47">
        <v>2</v>
      </c>
      <c r="I49" s="47"/>
      <c r="J49" s="51"/>
      <c r="K49" s="51"/>
      <c r="L49" s="51"/>
      <c r="M49" s="51"/>
      <c r="N49" s="51"/>
      <c r="O49" s="51"/>
      <c r="P49" s="51"/>
      <c r="Q49" s="51"/>
      <c r="R49" s="67">
        <f t="shared" si="6"/>
        <v>2</v>
      </c>
      <c r="T49" s="7"/>
      <c r="U49" s="11"/>
      <c r="V49" s="10"/>
      <c r="W49" s="7"/>
      <c r="X49" s="7"/>
    </row>
    <row r="50" spans="1:24" ht="15.75">
      <c r="A50" s="14"/>
      <c r="B50" s="67">
        <v>8</v>
      </c>
      <c r="C50" s="46" t="s">
        <v>192</v>
      </c>
      <c r="D50" s="46" t="s">
        <v>196</v>
      </c>
      <c r="E50" s="46" t="s">
        <v>189</v>
      </c>
      <c r="F50" s="47">
        <v>67</v>
      </c>
      <c r="G50" s="47"/>
      <c r="H50" s="47"/>
      <c r="I50" s="47">
        <v>2</v>
      </c>
      <c r="J50" s="51"/>
      <c r="K50" s="51"/>
      <c r="L50" s="51"/>
      <c r="M50" s="51"/>
      <c r="N50" s="51"/>
      <c r="O50" s="51"/>
      <c r="P50" s="51"/>
      <c r="Q50" s="51"/>
      <c r="R50" s="67">
        <f t="shared" si="6"/>
        <v>2</v>
      </c>
      <c r="T50" s="7"/>
      <c r="U50" s="11"/>
      <c r="V50" s="10"/>
      <c r="W50" s="7"/>
      <c r="X50" s="7"/>
    </row>
    <row r="51" spans="1:24" ht="15.75">
      <c r="A51" s="14"/>
      <c r="B51" s="55"/>
      <c r="C51" s="56"/>
      <c r="D51" s="56"/>
      <c r="E51" s="56"/>
      <c r="F51" s="55"/>
      <c r="G51" s="57"/>
      <c r="H51" s="55"/>
      <c r="I51" s="57"/>
      <c r="J51" s="57"/>
      <c r="K51" s="57"/>
      <c r="L51" s="57"/>
      <c r="M51" s="57"/>
      <c r="N51" s="57"/>
      <c r="O51" s="57"/>
      <c r="P51" s="57"/>
      <c r="Q51" s="57"/>
      <c r="R51" s="55"/>
      <c r="T51" s="7"/>
      <c r="U51" s="11"/>
      <c r="V51" s="10"/>
      <c r="W51" s="7"/>
      <c r="X51" s="7"/>
    </row>
    <row r="52" spans="1:24" ht="15.75">
      <c r="A52" s="14"/>
      <c r="B52" s="55"/>
      <c r="C52" s="56"/>
      <c r="D52" s="56"/>
      <c r="E52" s="56"/>
      <c r="F52" s="55"/>
      <c r="G52" s="57"/>
      <c r="H52" s="55"/>
      <c r="I52" s="57"/>
      <c r="J52" s="57"/>
      <c r="K52" s="57"/>
      <c r="L52" s="57"/>
      <c r="M52" s="57"/>
      <c r="N52" s="57"/>
      <c r="O52" s="57"/>
      <c r="P52" s="57"/>
      <c r="Q52" s="57"/>
      <c r="R52" s="55"/>
      <c r="T52" s="7"/>
      <c r="U52" s="11"/>
      <c r="V52" s="10"/>
      <c r="W52" s="7"/>
      <c r="X52" s="7"/>
    </row>
    <row r="53" spans="1:24" ht="15.75">
      <c r="A53" s="14"/>
      <c r="B53" s="55"/>
      <c r="C53" s="56"/>
      <c r="D53" s="56"/>
      <c r="E53" s="56"/>
      <c r="F53" s="55"/>
      <c r="G53" s="57"/>
      <c r="H53" s="55"/>
      <c r="I53" s="57"/>
      <c r="J53" s="57"/>
      <c r="K53" s="57"/>
      <c r="L53" s="57"/>
      <c r="M53" s="57"/>
      <c r="N53" s="57"/>
      <c r="O53" s="57"/>
      <c r="P53" s="57"/>
      <c r="Q53" s="57"/>
      <c r="R53" s="55"/>
      <c r="T53" s="7"/>
      <c r="U53" s="11"/>
      <c r="V53" s="10"/>
      <c r="W53" s="7"/>
      <c r="X53" s="7"/>
    </row>
    <row r="54" spans="1:24" ht="15.75">
      <c r="A54" s="14"/>
      <c r="B54" s="55"/>
      <c r="C54" s="56"/>
      <c r="D54" s="56"/>
      <c r="E54" s="56"/>
      <c r="F54" s="55"/>
      <c r="G54" s="57"/>
      <c r="H54" s="55"/>
      <c r="I54" s="57"/>
      <c r="J54" s="57"/>
      <c r="K54" s="57"/>
      <c r="L54" s="57"/>
      <c r="M54" s="57"/>
      <c r="N54" s="57"/>
      <c r="O54" s="57"/>
      <c r="P54" s="57"/>
      <c r="Q54" s="57"/>
      <c r="R54" s="55"/>
      <c r="T54" s="7"/>
      <c r="U54" s="11"/>
      <c r="V54" s="10"/>
      <c r="W54" s="7"/>
      <c r="X54" s="7"/>
    </row>
    <row r="55" spans="1:18" ht="4.5" customHeight="1">
      <c r="A55" s="69"/>
      <c r="B55" s="6"/>
      <c r="C55" s="11"/>
      <c r="D55" s="11"/>
      <c r="E55" s="11"/>
      <c r="F55" s="8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s="4" customFormat="1" ht="18.75" customHeight="1">
      <c r="A56" s="69"/>
      <c r="B56" s="71" t="s">
        <v>5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1:18" ht="30" customHeight="1">
      <c r="A57" s="69"/>
      <c r="B57" s="6"/>
      <c r="C57" s="11"/>
      <c r="D57" s="11"/>
      <c r="E57" s="11"/>
      <c r="F57" s="8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ht="18">
      <c r="A58" s="69"/>
      <c r="B58" s="27" t="str">
        <f>B3</f>
        <v>400m</v>
      </c>
      <c r="C58" s="28"/>
      <c r="D58" s="28"/>
      <c r="E58" s="28"/>
      <c r="F58" s="28" t="s">
        <v>65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53">
        <f>R3</f>
        <v>2011</v>
      </c>
    </row>
    <row r="59" spans="1:18" s="2" customFormat="1" ht="63.75" customHeight="1">
      <c r="A59" s="69"/>
      <c r="B59" s="43" t="s">
        <v>0</v>
      </c>
      <c r="C59" s="44" t="s">
        <v>1</v>
      </c>
      <c r="D59" s="44" t="s">
        <v>2</v>
      </c>
      <c r="E59" s="44" t="s">
        <v>6</v>
      </c>
      <c r="F59" s="45" t="s">
        <v>66</v>
      </c>
      <c r="G59" s="12" t="str">
        <f aca="true" t="shared" si="8" ref="G59:Q59">IF(G4=0,"",G4)</f>
        <v>Gretzenb.</v>
      </c>
      <c r="H59" s="12" t="str">
        <f t="shared" si="8"/>
        <v>Aarau</v>
      </c>
      <c r="I59" s="12" t="str">
        <f t="shared" si="8"/>
        <v>Aarau</v>
      </c>
      <c r="J59" s="12" t="str">
        <f t="shared" si="8"/>
        <v>Kreuzling.</v>
      </c>
      <c r="K59" s="12" t="str">
        <f t="shared" si="8"/>
        <v>Dulliken</v>
      </c>
      <c r="L59" s="12">
        <f t="shared" si="8"/>
      </c>
      <c r="M59" s="12">
        <f t="shared" si="8"/>
      </c>
      <c r="N59" s="12">
        <f t="shared" si="8"/>
      </c>
      <c r="O59" s="12">
        <f t="shared" si="8"/>
      </c>
      <c r="P59" s="12">
        <f t="shared" si="8"/>
      </c>
      <c r="Q59" s="12">
        <f t="shared" si="8"/>
      </c>
      <c r="R59" s="54" t="s">
        <v>4</v>
      </c>
    </row>
    <row r="60" spans="1:18" ht="15">
      <c r="A60" s="69"/>
      <c r="B60" s="47">
        <v>1</v>
      </c>
      <c r="C60" s="46"/>
      <c r="D60" s="46"/>
      <c r="E60" s="46"/>
      <c r="F60" s="13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ht="11.25" customHeight="1">
      <c r="A61" s="69"/>
      <c r="B61" s="6"/>
      <c r="C61" s="11"/>
      <c r="D61" s="11"/>
      <c r="E61" s="11"/>
      <c r="F61" s="8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ht="18">
      <c r="A62" s="69"/>
      <c r="B62" s="27" t="str">
        <f>B3</f>
        <v>400m</v>
      </c>
      <c r="C62" s="28"/>
      <c r="D62" s="28"/>
      <c r="E62" s="28"/>
      <c r="F62" s="28" t="s">
        <v>64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53">
        <f>R3</f>
        <v>2011</v>
      </c>
    </row>
    <row r="63" spans="1:18" s="2" customFormat="1" ht="63.75" customHeight="1">
      <c r="A63" s="69"/>
      <c r="B63" s="43" t="s">
        <v>0</v>
      </c>
      <c r="C63" s="44" t="s">
        <v>1</v>
      </c>
      <c r="D63" s="44" t="s">
        <v>2</v>
      </c>
      <c r="E63" s="44" t="s">
        <v>6</v>
      </c>
      <c r="F63" s="45" t="s">
        <v>66</v>
      </c>
      <c r="G63" s="12" t="str">
        <f aca="true" t="shared" si="9" ref="G63:Q63">IF(G4=0,"",G4)</f>
        <v>Gretzenb.</v>
      </c>
      <c r="H63" s="12" t="str">
        <f t="shared" si="9"/>
        <v>Aarau</v>
      </c>
      <c r="I63" s="12" t="str">
        <f t="shared" si="9"/>
        <v>Aarau</v>
      </c>
      <c r="J63" s="12" t="str">
        <f t="shared" si="9"/>
        <v>Kreuzling.</v>
      </c>
      <c r="K63" s="12" t="str">
        <f t="shared" si="9"/>
        <v>Dulliken</v>
      </c>
      <c r="L63" s="12">
        <f t="shared" si="9"/>
      </c>
      <c r="M63" s="12">
        <f t="shared" si="9"/>
      </c>
      <c r="N63" s="12">
        <f t="shared" si="9"/>
      </c>
      <c r="O63" s="12">
        <f t="shared" si="9"/>
      </c>
      <c r="P63" s="12">
        <f t="shared" si="9"/>
      </c>
      <c r="Q63" s="12">
        <f t="shared" si="9"/>
      </c>
      <c r="R63" s="54" t="s">
        <v>4</v>
      </c>
    </row>
    <row r="64" spans="1:18" ht="15">
      <c r="A64" s="69"/>
      <c r="B64" s="67">
        <v>1</v>
      </c>
      <c r="C64" s="46" t="s">
        <v>57</v>
      </c>
      <c r="D64" s="46" t="s">
        <v>47</v>
      </c>
      <c r="E64" s="46" t="s">
        <v>46</v>
      </c>
      <c r="F64" s="13">
        <v>152</v>
      </c>
      <c r="G64" s="47">
        <v>8</v>
      </c>
      <c r="H64" s="47">
        <v>10</v>
      </c>
      <c r="I64" s="47">
        <v>6</v>
      </c>
      <c r="J64" s="51"/>
      <c r="K64" s="51"/>
      <c r="L64" s="51"/>
      <c r="M64" s="51"/>
      <c r="N64" s="51"/>
      <c r="O64" s="51"/>
      <c r="P64" s="51"/>
      <c r="Q64" s="51"/>
      <c r="R64" s="67">
        <f aca="true" t="shared" si="10" ref="R64:R69">SUM(G64:Q64)</f>
        <v>24</v>
      </c>
    </row>
    <row r="65" spans="1:18" ht="15">
      <c r="A65" s="69"/>
      <c r="B65" s="67">
        <v>1</v>
      </c>
      <c r="C65" s="46" t="s">
        <v>44</v>
      </c>
      <c r="D65" s="46" t="s">
        <v>45</v>
      </c>
      <c r="E65" s="46" t="s">
        <v>46</v>
      </c>
      <c r="F65" s="13">
        <v>115</v>
      </c>
      <c r="G65" s="47">
        <v>6</v>
      </c>
      <c r="H65" s="47">
        <v>8</v>
      </c>
      <c r="I65" s="47">
        <v>10</v>
      </c>
      <c r="J65" s="51"/>
      <c r="K65" s="51"/>
      <c r="L65" s="51"/>
      <c r="M65" s="51"/>
      <c r="N65" s="51"/>
      <c r="O65" s="51"/>
      <c r="P65" s="51"/>
      <c r="Q65" s="51"/>
      <c r="R65" s="67">
        <f t="shared" si="10"/>
        <v>24</v>
      </c>
    </row>
    <row r="66" spans="1:18" ht="15">
      <c r="A66" s="69"/>
      <c r="B66" s="47">
        <v>3</v>
      </c>
      <c r="C66" s="46" t="s">
        <v>50</v>
      </c>
      <c r="D66" s="46" t="s">
        <v>51</v>
      </c>
      <c r="E66" s="46" t="s">
        <v>46</v>
      </c>
      <c r="F66" s="13">
        <v>153</v>
      </c>
      <c r="G66" s="47">
        <v>4</v>
      </c>
      <c r="H66" s="47"/>
      <c r="I66" s="47">
        <v>8</v>
      </c>
      <c r="J66" s="51"/>
      <c r="K66" s="51"/>
      <c r="L66" s="51"/>
      <c r="M66" s="51"/>
      <c r="N66" s="51"/>
      <c r="O66" s="51"/>
      <c r="P66" s="51"/>
      <c r="Q66" s="51"/>
      <c r="R66" s="47">
        <f t="shared" si="10"/>
        <v>12</v>
      </c>
    </row>
    <row r="67" spans="1:18" ht="15">
      <c r="A67" s="69"/>
      <c r="B67" s="47">
        <f>B66+1</f>
        <v>4</v>
      </c>
      <c r="C67" s="46" t="s">
        <v>55</v>
      </c>
      <c r="D67" s="46" t="s">
        <v>47</v>
      </c>
      <c r="E67" s="46" t="s">
        <v>153</v>
      </c>
      <c r="F67" s="13">
        <v>30</v>
      </c>
      <c r="G67" s="47">
        <v>10</v>
      </c>
      <c r="H67" s="47"/>
      <c r="I67" s="47"/>
      <c r="J67" s="51"/>
      <c r="K67" s="51"/>
      <c r="L67" s="51"/>
      <c r="M67" s="51"/>
      <c r="N67" s="51"/>
      <c r="O67" s="51"/>
      <c r="P67" s="51"/>
      <c r="Q67" s="51"/>
      <c r="R67" s="47">
        <f t="shared" si="10"/>
        <v>10</v>
      </c>
    </row>
    <row r="68" spans="1:18" ht="15">
      <c r="A68" s="69"/>
      <c r="B68" s="47">
        <f>B67+1</f>
        <v>5</v>
      </c>
      <c r="C68" s="46" t="s">
        <v>187</v>
      </c>
      <c r="D68" s="46" t="s">
        <v>190</v>
      </c>
      <c r="E68" s="46" t="s">
        <v>189</v>
      </c>
      <c r="F68" s="13">
        <v>57</v>
      </c>
      <c r="G68" s="47"/>
      <c r="H68" s="47"/>
      <c r="I68" s="47">
        <v>4</v>
      </c>
      <c r="J68" s="51"/>
      <c r="K68" s="51"/>
      <c r="L68" s="51"/>
      <c r="M68" s="51"/>
      <c r="N68" s="51"/>
      <c r="O68" s="51"/>
      <c r="P68" s="51"/>
      <c r="Q68" s="51"/>
      <c r="R68" s="47">
        <f t="shared" si="10"/>
        <v>4</v>
      </c>
    </row>
    <row r="69" spans="1:18" ht="15">
      <c r="A69" s="69"/>
      <c r="B69" s="47">
        <f>B68+1</f>
        <v>6</v>
      </c>
      <c r="C69" s="46" t="s">
        <v>134</v>
      </c>
      <c r="D69" s="46" t="s">
        <v>152</v>
      </c>
      <c r="E69" s="46" t="s">
        <v>132</v>
      </c>
      <c r="F69" s="13">
        <v>94</v>
      </c>
      <c r="G69" s="47">
        <v>3</v>
      </c>
      <c r="H69" s="47"/>
      <c r="I69" s="47"/>
      <c r="J69" s="51"/>
      <c r="K69" s="51"/>
      <c r="L69" s="51"/>
      <c r="M69" s="51"/>
      <c r="N69" s="51"/>
      <c r="O69" s="51"/>
      <c r="P69" s="51"/>
      <c r="Q69" s="51"/>
      <c r="R69" s="47">
        <f t="shared" si="10"/>
        <v>3</v>
      </c>
    </row>
    <row r="70" spans="1:18" ht="15">
      <c r="A70" s="69"/>
      <c r="B70" s="55"/>
      <c r="C70" s="56"/>
      <c r="D70" s="56"/>
      <c r="E70" s="56"/>
      <c r="F70" s="55"/>
      <c r="G70" s="57"/>
      <c r="H70" s="55"/>
      <c r="I70" s="57"/>
      <c r="J70" s="57"/>
      <c r="K70" s="57"/>
      <c r="L70" s="57"/>
      <c r="M70" s="57"/>
      <c r="N70" s="57"/>
      <c r="O70" s="57"/>
      <c r="P70" s="57"/>
      <c r="Q70" s="57"/>
      <c r="R70" s="55"/>
    </row>
    <row r="71" spans="1:18" ht="15">
      <c r="A71" s="69"/>
      <c r="B71" s="55"/>
      <c r="C71" s="56"/>
      <c r="D71" s="56"/>
      <c r="E71" s="56"/>
      <c r="F71" s="55"/>
      <c r="G71" s="57"/>
      <c r="H71" s="55"/>
      <c r="I71" s="57"/>
      <c r="J71" s="57"/>
      <c r="K71" s="57"/>
      <c r="L71" s="57"/>
      <c r="M71" s="57"/>
      <c r="N71" s="57"/>
      <c r="O71" s="57"/>
      <c r="P71" s="57"/>
      <c r="Q71" s="57"/>
      <c r="R71" s="55"/>
    </row>
    <row r="72" spans="1:18" ht="15">
      <c r="A72" s="69"/>
      <c r="B72" s="55"/>
      <c r="C72" s="56"/>
      <c r="D72" s="56"/>
      <c r="E72" s="56"/>
      <c r="F72" s="55"/>
      <c r="G72" s="57"/>
      <c r="H72" s="55"/>
      <c r="I72" s="57"/>
      <c r="J72" s="57"/>
      <c r="K72" s="57"/>
      <c r="L72" s="57"/>
      <c r="M72" s="57"/>
      <c r="N72" s="57"/>
      <c r="O72" s="57"/>
      <c r="P72" s="57"/>
      <c r="Q72" s="57"/>
      <c r="R72" s="55"/>
    </row>
    <row r="73" spans="1:18" ht="15">
      <c r="A73" s="69"/>
      <c r="B73" s="55"/>
      <c r="C73" s="56"/>
      <c r="D73" s="56"/>
      <c r="E73" s="56"/>
      <c r="F73" s="55"/>
      <c r="G73" s="57"/>
      <c r="H73" s="55"/>
      <c r="I73" s="57"/>
      <c r="J73" s="57"/>
      <c r="K73" s="57"/>
      <c r="L73" s="57"/>
      <c r="M73" s="57"/>
      <c r="N73" s="57"/>
      <c r="O73" s="57"/>
      <c r="P73" s="57"/>
      <c r="Q73" s="57"/>
      <c r="R73" s="55"/>
    </row>
    <row r="74" spans="1:18" ht="15">
      <c r="A74" s="69"/>
      <c r="B74" s="55"/>
      <c r="C74" s="56"/>
      <c r="D74" s="56"/>
      <c r="E74" s="56"/>
      <c r="F74" s="55"/>
      <c r="G74" s="57"/>
      <c r="H74" s="55"/>
      <c r="I74" s="57"/>
      <c r="J74" s="57"/>
      <c r="K74" s="57"/>
      <c r="L74" s="57"/>
      <c r="M74" s="57"/>
      <c r="N74" s="57"/>
      <c r="O74" s="57"/>
      <c r="P74" s="57"/>
      <c r="Q74" s="57"/>
      <c r="R74" s="55"/>
    </row>
    <row r="75" spans="1:18" ht="15">
      <c r="A75" s="69"/>
      <c r="B75" s="55"/>
      <c r="C75" s="56"/>
      <c r="D75" s="56"/>
      <c r="E75" s="56"/>
      <c r="F75" s="55"/>
      <c r="G75" s="57"/>
      <c r="H75" s="55"/>
      <c r="I75" s="57"/>
      <c r="J75" s="57"/>
      <c r="K75" s="57"/>
      <c r="L75" s="57"/>
      <c r="M75" s="57"/>
      <c r="N75" s="57"/>
      <c r="O75" s="57"/>
      <c r="P75" s="57"/>
      <c r="Q75" s="57"/>
      <c r="R75" s="55"/>
    </row>
    <row r="76" spans="1:18" ht="15">
      <c r="A76" s="69"/>
      <c r="B76" s="55"/>
      <c r="C76" s="56"/>
      <c r="D76" s="56"/>
      <c r="E76" s="56"/>
      <c r="F76" s="55"/>
      <c r="G76" s="57"/>
      <c r="H76" s="55"/>
      <c r="I76" s="57"/>
      <c r="J76" s="57"/>
      <c r="K76" s="57"/>
      <c r="L76" s="57"/>
      <c r="M76" s="57"/>
      <c r="N76" s="57"/>
      <c r="O76" s="57"/>
      <c r="P76" s="57"/>
      <c r="Q76" s="57"/>
      <c r="R76" s="55"/>
    </row>
    <row r="77" spans="1:18" ht="15">
      <c r="A77" s="69"/>
      <c r="B77" s="55"/>
      <c r="C77" s="56"/>
      <c r="D77" s="56"/>
      <c r="E77" s="56"/>
      <c r="F77" s="55"/>
      <c r="G77" s="57"/>
      <c r="H77" s="55"/>
      <c r="I77" s="57"/>
      <c r="J77" s="57"/>
      <c r="K77" s="57"/>
      <c r="L77" s="57"/>
      <c r="M77" s="57"/>
      <c r="N77" s="57"/>
      <c r="O77" s="57"/>
      <c r="P77" s="57"/>
      <c r="Q77" s="57"/>
      <c r="R77" s="55"/>
    </row>
    <row r="78" spans="1:18" ht="15">
      <c r="A78" s="69"/>
      <c r="B78" s="55"/>
      <c r="C78" s="56"/>
      <c r="D78" s="56"/>
      <c r="E78" s="56"/>
      <c r="F78" s="55"/>
      <c r="G78" s="57"/>
      <c r="H78" s="55"/>
      <c r="I78" s="57"/>
      <c r="J78" s="57"/>
      <c r="K78" s="57"/>
      <c r="L78" s="57"/>
      <c r="M78" s="57"/>
      <c r="N78" s="57"/>
      <c r="O78" s="57"/>
      <c r="P78" s="57"/>
      <c r="Q78" s="57"/>
      <c r="R78" s="55"/>
    </row>
    <row r="79" spans="1:18" ht="15">
      <c r="A79" s="69"/>
      <c r="B79" s="55"/>
      <c r="C79" s="56"/>
      <c r="D79" s="56"/>
      <c r="E79" s="56"/>
      <c r="F79" s="55"/>
      <c r="G79" s="57"/>
      <c r="H79" s="55"/>
      <c r="I79" s="57"/>
      <c r="J79" s="57"/>
      <c r="K79" s="57"/>
      <c r="L79" s="57"/>
      <c r="M79" s="57"/>
      <c r="N79" s="57"/>
      <c r="O79" s="57"/>
      <c r="P79" s="57"/>
      <c r="Q79" s="57"/>
      <c r="R79" s="55"/>
    </row>
    <row r="80" spans="1:18" ht="15">
      <c r="A80" s="69"/>
      <c r="B80" s="55"/>
      <c r="C80" s="56"/>
      <c r="D80" s="56"/>
      <c r="E80" s="56"/>
      <c r="F80" s="55"/>
      <c r="G80" s="57"/>
      <c r="H80" s="55"/>
      <c r="I80" s="57"/>
      <c r="J80" s="57"/>
      <c r="K80" s="57"/>
      <c r="L80" s="57"/>
      <c r="M80" s="57"/>
      <c r="N80" s="57"/>
      <c r="O80" s="57"/>
      <c r="P80" s="57"/>
      <c r="Q80" s="57"/>
      <c r="R80" s="55"/>
    </row>
    <row r="81" spans="1:18" ht="15">
      <c r="A81" s="69"/>
      <c r="B81" s="55"/>
      <c r="C81" s="56"/>
      <c r="D81" s="56"/>
      <c r="E81" s="56"/>
      <c r="F81" s="55"/>
      <c r="G81" s="57"/>
      <c r="H81" s="55"/>
      <c r="I81" s="57"/>
      <c r="J81" s="57"/>
      <c r="K81" s="57"/>
      <c r="L81" s="57"/>
      <c r="M81" s="57"/>
      <c r="N81" s="57"/>
      <c r="O81" s="57"/>
      <c r="P81" s="57"/>
      <c r="Q81" s="57"/>
      <c r="R81" s="55"/>
    </row>
    <row r="82" spans="1:18" ht="15">
      <c r="A82" s="69"/>
      <c r="B82" s="55"/>
      <c r="C82" s="56"/>
      <c r="D82" s="56"/>
      <c r="E82" s="56"/>
      <c r="F82" s="55"/>
      <c r="G82" s="57"/>
      <c r="H82" s="55"/>
      <c r="I82" s="57"/>
      <c r="J82" s="57"/>
      <c r="K82" s="57"/>
      <c r="L82" s="57"/>
      <c r="M82" s="57"/>
      <c r="N82" s="57"/>
      <c r="O82" s="57"/>
      <c r="P82" s="57"/>
      <c r="Q82" s="57"/>
      <c r="R82" s="55"/>
    </row>
    <row r="83" spans="1:18" ht="15">
      <c r="A83" s="69"/>
      <c r="B83" s="55"/>
      <c r="C83" s="56"/>
      <c r="D83" s="56"/>
      <c r="E83" s="56"/>
      <c r="F83" s="55"/>
      <c r="G83" s="57"/>
      <c r="H83" s="55"/>
      <c r="I83" s="57"/>
      <c r="J83" s="57"/>
      <c r="K83" s="57"/>
      <c r="L83" s="57"/>
      <c r="M83" s="57"/>
      <c r="N83" s="57"/>
      <c r="O83" s="57"/>
      <c r="P83" s="57"/>
      <c r="Q83" s="57"/>
      <c r="R83" s="55"/>
    </row>
    <row r="84" spans="1:18" ht="5.25" customHeight="1">
      <c r="A84" s="69"/>
      <c r="B84" s="58"/>
      <c r="C84" s="56"/>
      <c r="D84" s="56"/>
      <c r="E84" s="56"/>
      <c r="F84" s="59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8"/>
    </row>
    <row r="85" spans="1:18" s="5" customFormat="1" ht="18.75" customHeight="1">
      <c r="A85" s="69"/>
      <c r="B85" s="70" t="s">
        <v>5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</row>
    <row r="86" spans="1:18" ht="30" customHeight="1">
      <c r="A86" s="14"/>
      <c r="B86" s="6"/>
      <c r="C86" s="11"/>
      <c r="D86" s="11"/>
      <c r="E86" s="11"/>
      <c r="F86" s="8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</sheetData>
  <sheetProtection/>
  <mergeCells count="10">
    <mergeCell ref="A31:A46"/>
    <mergeCell ref="A55:A85"/>
    <mergeCell ref="B85:R85"/>
    <mergeCell ref="B56:R56"/>
    <mergeCell ref="A29:R29"/>
    <mergeCell ref="A1:D1"/>
    <mergeCell ref="A4:A28"/>
    <mergeCell ref="L1:R1"/>
    <mergeCell ref="E1:K1"/>
    <mergeCell ref="B28:R2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5"/>
  <sheetViews>
    <sheetView workbookViewId="0" topLeftCell="A1">
      <selection activeCell="T1" sqref="T1"/>
    </sheetView>
  </sheetViews>
  <sheetFormatPr defaultColWidth="11.421875" defaultRowHeight="12.75"/>
  <cols>
    <col min="1" max="1" width="4.8515625" style="0" customWidth="1"/>
    <col min="2" max="2" width="4.140625" style="1" bestFit="1" customWidth="1"/>
    <col min="3" max="4" width="17.28125" style="1" customWidth="1"/>
    <col min="5" max="5" width="21.57421875" style="1" customWidth="1"/>
    <col min="6" max="6" width="9.140625" style="1" customWidth="1"/>
    <col min="7" max="9" width="5.28125" style="1" customWidth="1"/>
    <col min="10" max="17" width="5.28125" style="0" customWidth="1"/>
    <col min="18" max="18" width="8.140625" style="0" customWidth="1"/>
    <col min="19" max="19" width="0.2890625" style="0" customWidth="1"/>
    <col min="20" max="20" width="9.140625" style="0" customWidth="1"/>
  </cols>
  <sheetData>
    <row r="1" spans="1:18" ht="57" customHeight="1">
      <c r="A1" s="69"/>
      <c r="B1" s="69"/>
      <c r="C1" s="69"/>
      <c r="D1" s="72"/>
      <c r="E1" s="74"/>
      <c r="F1" s="74"/>
      <c r="G1" s="74"/>
      <c r="H1" s="74"/>
      <c r="I1" s="74"/>
      <c r="J1" s="74"/>
      <c r="K1" s="74"/>
      <c r="L1" s="73"/>
      <c r="M1" s="73"/>
      <c r="N1" s="73"/>
      <c r="O1" s="73"/>
      <c r="P1" s="73"/>
      <c r="Q1" s="73"/>
      <c r="R1" s="73"/>
    </row>
    <row r="2" spans="1:18" ht="11.25" customHeight="1">
      <c r="A2" s="14"/>
      <c r="B2" s="14"/>
      <c r="C2" s="14"/>
      <c r="D2" s="15"/>
      <c r="E2" s="16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  <c r="R2" s="17"/>
    </row>
    <row r="3" spans="1:18" ht="18">
      <c r="A3" s="26"/>
      <c r="B3" s="27" t="s">
        <v>118</v>
      </c>
      <c r="C3" s="28"/>
      <c r="D3" s="28"/>
      <c r="E3" s="28"/>
      <c r="F3" s="28" t="s">
        <v>63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3">
        <v>2011</v>
      </c>
    </row>
    <row r="4" spans="1:18" s="2" customFormat="1" ht="63.75" customHeight="1">
      <c r="A4" s="69"/>
      <c r="B4" s="43" t="s">
        <v>0</v>
      </c>
      <c r="C4" s="44"/>
      <c r="D4" s="44" t="s">
        <v>2</v>
      </c>
      <c r="E4" s="44" t="s">
        <v>6</v>
      </c>
      <c r="F4" s="45" t="s">
        <v>66</v>
      </c>
      <c r="G4" s="12" t="s">
        <v>123</v>
      </c>
      <c r="H4" s="12" t="s">
        <v>7</v>
      </c>
      <c r="I4" s="12" t="s">
        <v>7</v>
      </c>
      <c r="J4" s="12" t="s">
        <v>131</v>
      </c>
      <c r="K4" s="12" t="s">
        <v>59</v>
      </c>
      <c r="L4" s="52"/>
      <c r="M4" s="52"/>
      <c r="N4" s="12"/>
      <c r="O4" s="12"/>
      <c r="P4" s="12"/>
      <c r="Q4" s="12"/>
      <c r="R4" s="54" t="s">
        <v>4</v>
      </c>
    </row>
    <row r="5" spans="1:18" ht="15">
      <c r="A5" s="69"/>
      <c r="B5" s="47">
        <v>1</v>
      </c>
      <c r="C5" s="46" t="s">
        <v>100</v>
      </c>
      <c r="D5" s="46" t="s">
        <v>101</v>
      </c>
      <c r="E5" s="46" t="s">
        <v>46</v>
      </c>
      <c r="F5" s="13">
        <v>101</v>
      </c>
      <c r="G5" s="47">
        <v>10</v>
      </c>
      <c r="H5" s="47">
        <v>8</v>
      </c>
      <c r="I5" s="47">
        <v>10</v>
      </c>
      <c r="J5" s="51"/>
      <c r="K5" s="51"/>
      <c r="L5" s="51"/>
      <c r="M5" s="51"/>
      <c r="N5" s="51"/>
      <c r="O5" s="51"/>
      <c r="P5" s="51"/>
      <c r="Q5" s="51"/>
      <c r="R5" s="47">
        <f>SUM(G5:Q5)</f>
        <v>28</v>
      </c>
    </row>
    <row r="6" spans="1:18" ht="15">
      <c r="A6" s="69"/>
      <c r="B6" s="47">
        <f>B5+1</f>
        <v>2</v>
      </c>
      <c r="C6" s="46" t="str">
        <f>VLOOKUP($F6,Verwaltung!$A$5:$E$74,2,FALSE)</f>
        <v>Liniger</v>
      </c>
      <c r="D6" s="46" t="str">
        <f>VLOOKUP($F6,Verwaltung!$A$5:$E$74,3,FALSE)</f>
        <v>Mirielle</v>
      </c>
      <c r="E6" s="46" t="str">
        <f>VLOOKUP($F6,Verwaltung!$A$5:$E$74,4,FALSE)</f>
        <v>ATB Landschlacht</v>
      </c>
      <c r="F6" s="13">
        <v>55</v>
      </c>
      <c r="G6" s="47"/>
      <c r="H6" s="47">
        <v>10</v>
      </c>
      <c r="I6" s="47"/>
      <c r="J6" s="51"/>
      <c r="K6" s="51"/>
      <c r="L6" s="51"/>
      <c r="M6" s="51"/>
      <c r="N6" s="51"/>
      <c r="O6" s="51"/>
      <c r="P6" s="51"/>
      <c r="Q6" s="51"/>
      <c r="R6" s="47">
        <f>SUM(G6:Q6)</f>
        <v>10</v>
      </c>
    </row>
    <row r="7" spans="1:18" ht="15">
      <c r="A7" s="69"/>
      <c r="B7" s="47">
        <f>B6+1</f>
        <v>3</v>
      </c>
      <c r="C7" s="46" t="s">
        <v>154</v>
      </c>
      <c r="D7" s="46" t="s">
        <v>155</v>
      </c>
      <c r="E7" s="46" t="s">
        <v>156</v>
      </c>
      <c r="F7" s="13">
        <v>126</v>
      </c>
      <c r="G7" s="47"/>
      <c r="H7" s="47">
        <v>6</v>
      </c>
      <c r="I7" s="47">
        <v>3</v>
      </c>
      <c r="J7" s="51"/>
      <c r="K7" s="51"/>
      <c r="L7" s="51"/>
      <c r="M7" s="51"/>
      <c r="N7" s="51"/>
      <c r="O7" s="51"/>
      <c r="P7" s="51"/>
      <c r="Q7" s="51"/>
      <c r="R7" s="47">
        <f>SUM(G7:Q7)</f>
        <v>9</v>
      </c>
    </row>
    <row r="8" spans="1:18" ht="15">
      <c r="A8" s="69"/>
      <c r="B8" s="67">
        <f>B7+1</f>
        <v>4</v>
      </c>
      <c r="C8" s="46" t="s">
        <v>134</v>
      </c>
      <c r="D8" s="46" t="s">
        <v>136</v>
      </c>
      <c r="E8" s="46" t="s">
        <v>132</v>
      </c>
      <c r="F8" s="13">
        <v>95</v>
      </c>
      <c r="G8" s="47">
        <v>8</v>
      </c>
      <c r="H8" s="47"/>
      <c r="I8" s="47"/>
      <c r="J8" s="51"/>
      <c r="K8" s="51"/>
      <c r="L8" s="51"/>
      <c r="M8" s="51"/>
      <c r="N8" s="51"/>
      <c r="O8" s="51"/>
      <c r="P8" s="51"/>
      <c r="Q8" s="51"/>
      <c r="R8" s="67">
        <f>SUM(G8:Q8)</f>
        <v>8</v>
      </c>
    </row>
    <row r="9" spans="1:18" ht="15">
      <c r="A9" s="69"/>
      <c r="B9" s="67">
        <v>4</v>
      </c>
      <c r="C9" s="46" t="s">
        <v>141</v>
      </c>
      <c r="D9" s="46" t="s">
        <v>140</v>
      </c>
      <c r="E9" s="46" t="s">
        <v>46</v>
      </c>
      <c r="F9" s="13">
        <v>90</v>
      </c>
      <c r="G9" s="47"/>
      <c r="H9" s="47"/>
      <c r="I9" s="47">
        <v>8</v>
      </c>
      <c r="J9" s="51"/>
      <c r="K9" s="51"/>
      <c r="L9" s="51"/>
      <c r="M9" s="51"/>
      <c r="N9" s="51"/>
      <c r="O9" s="51"/>
      <c r="P9" s="51"/>
      <c r="Q9" s="51"/>
      <c r="R9" s="67">
        <f>SUM(H9:Q9)</f>
        <v>8</v>
      </c>
    </row>
    <row r="10" spans="1:18" ht="15">
      <c r="A10" s="69"/>
      <c r="B10" s="67">
        <v>6</v>
      </c>
      <c r="C10" s="46" t="s">
        <v>138</v>
      </c>
      <c r="D10" s="46" t="s">
        <v>94</v>
      </c>
      <c r="E10" s="46" t="s">
        <v>46</v>
      </c>
      <c r="F10" s="13">
        <v>91</v>
      </c>
      <c r="G10" s="47">
        <v>6</v>
      </c>
      <c r="H10" s="47"/>
      <c r="I10" s="47"/>
      <c r="J10" s="51"/>
      <c r="K10" s="51"/>
      <c r="L10" s="51"/>
      <c r="M10" s="51"/>
      <c r="N10" s="51"/>
      <c r="O10" s="51"/>
      <c r="P10" s="51"/>
      <c r="Q10" s="51"/>
      <c r="R10" s="67">
        <f>SUM(G10:Q10)</f>
        <v>6</v>
      </c>
    </row>
    <row r="11" spans="1:18" ht="15">
      <c r="A11" s="69"/>
      <c r="B11" s="67">
        <v>6</v>
      </c>
      <c r="C11" s="46" t="s">
        <v>135</v>
      </c>
      <c r="D11" s="46" t="s">
        <v>101</v>
      </c>
      <c r="E11" s="46" t="s">
        <v>46</v>
      </c>
      <c r="F11" s="13">
        <v>92</v>
      </c>
      <c r="G11" s="47"/>
      <c r="H11" s="47"/>
      <c r="I11" s="47">
        <v>6</v>
      </c>
      <c r="J11" s="51"/>
      <c r="K11" s="51"/>
      <c r="L11" s="51"/>
      <c r="M11" s="51"/>
      <c r="N11" s="51"/>
      <c r="O11" s="51"/>
      <c r="P11" s="51"/>
      <c r="Q11" s="51"/>
      <c r="R11" s="67">
        <f>SUM(H11:Q11)</f>
        <v>6</v>
      </c>
    </row>
    <row r="12" spans="1:18" ht="15">
      <c r="A12" s="69"/>
      <c r="B12" s="67">
        <v>6</v>
      </c>
      <c r="C12" s="46" t="s">
        <v>100</v>
      </c>
      <c r="D12" s="46" t="s">
        <v>128</v>
      </c>
      <c r="E12" s="46" t="s">
        <v>46</v>
      </c>
      <c r="F12" s="13">
        <v>99</v>
      </c>
      <c r="G12" s="47">
        <v>2</v>
      </c>
      <c r="H12" s="47">
        <v>4</v>
      </c>
      <c r="I12" s="47">
        <v>0</v>
      </c>
      <c r="J12" s="51"/>
      <c r="K12" s="51"/>
      <c r="L12" s="51"/>
      <c r="M12" s="51"/>
      <c r="N12" s="51"/>
      <c r="O12" s="51"/>
      <c r="P12" s="51"/>
      <c r="Q12" s="51"/>
      <c r="R12" s="67">
        <f>SUM(G12:Q12)</f>
        <v>6</v>
      </c>
    </row>
    <row r="13" spans="1:18" ht="15">
      <c r="A13" s="69"/>
      <c r="B13" s="67">
        <v>9</v>
      </c>
      <c r="C13" s="46" t="s">
        <v>141</v>
      </c>
      <c r="D13" s="46" t="s">
        <v>140</v>
      </c>
      <c r="E13" s="46" t="s">
        <v>46</v>
      </c>
      <c r="F13" s="13">
        <v>90</v>
      </c>
      <c r="G13" s="47">
        <v>4</v>
      </c>
      <c r="H13" s="47"/>
      <c r="I13" s="47"/>
      <c r="J13" s="51"/>
      <c r="K13" s="51"/>
      <c r="L13" s="51"/>
      <c r="M13" s="51"/>
      <c r="N13" s="51"/>
      <c r="O13" s="51"/>
      <c r="P13" s="51"/>
      <c r="Q13" s="51"/>
      <c r="R13" s="67">
        <f>SUM(G13:Q13)</f>
        <v>4</v>
      </c>
    </row>
    <row r="14" spans="1:18" ht="15">
      <c r="A14" s="69"/>
      <c r="B14" s="67">
        <v>9</v>
      </c>
      <c r="C14" s="46" t="s">
        <v>198</v>
      </c>
      <c r="D14" s="46" t="s">
        <v>197</v>
      </c>
      <c r="E14" s="46" t="s">
        <v>46</v>
      </c>
      <c r="F14" s="13">
        <v>61</v>
      </c>
      <c r="G14" s="47"/>
      <c r="H14" s="47"/>
      <c r="I14" s="47">
        <v>4</v>
      </c>
      <c r="J14" s="51"/>
      <c r="K14" s="51"/>
      <c r="L14" s="51"/>
      <c r="M14" s="51"/>
      <c r="N14" s="51"/>
      <c r="O14" s="51"/>
      <c r="P14" s="51"/>
      <c r="Q14" s="51"/>
      <c r="R14" s="67">
        <f>SUM(H14:Q14)</f>
        <v>4</v>
      </c>
    </row>
    <row r="15" spans="1:18" ht="15">
      <c r="A15" s="69"/>
      <c r="B15" s="47">
        <v>11</v>
      </c>
      <c r="C15" s="46" t="s">
        <v>169</v>
      </c>
      <c r="D15" s="46" t="s">
        <v>28</v>
      </c>
      <c r="E15" s="46" t="s">
        <v>46</v>
      </c>
      <c r="F15" s="13">
        <v>124</v>
      </c>
      <c r="G15" s="47">
        <v>3</v>
      </c>
      <c r="H15" s="47"/>
      <c r="I15" s="47"/>
      <c r="J15" s="51"/>
      <c r="K15" s="51"/>
      <c r="L15" s="51"/>
      <c r="M15" s="51"/>
      <c r="N15" s="51"/>
      <c r="O15" s="51"/>
      <c r="P15" s="51"/>
      <c r="Q15" s="51"/>
      <c r="R15" s="47">
        <f>SUM(G15:Q15)</f>
        <v>3</v>
      </c>
    </row>
    <row r="16" spans="1:18" ht="15">
      <c r="A16" s="69"/>
      <c r="B16" s="47">
        <f>B15+1</f>
        <v>12</v>
      </c>
      <c r="C16" s="46" t="s">
        <v>57</v>
      </c>
      <c r="D16" s="46" t="s">
        <v>94</v>
      </c>
      <c r="E16" s="46" t="s">
        <v>46</v>
      </c>
      <c r="F16" s="13">
        <v>52</v>
      </c>
      <c r="G16" s="47"/>
      <c r="H16" s="47"/>
      <c r="I16" s="47">
        <v>2</v>
      </c>
      <c r="J16" s="51"/>
      <c r="K16" s="51"/>
      <c r="L16" s="51"/>
      <c r="M16" s="51"/>
      <c r="N16" s="51"/>
      <c r="O16" s="51"/>
      <c r="P16" s="51"/>
      <c r="Q16" s="51"/>
      <c r="R16" s="47">
        <f>SUM(H16:Q16)</f>
        <v>2</v>
      </c>
    </row>
    <row r="17" spans="1:18" ht="15">
      <c r="A17" s="69"/>
      <c r="B17" s="47">
        <f>B16+1</f>
        <v>13</v>
      </c>
      <c r="C17" s="46" t="s">
        <v>180</v>
      </c>
      <c r="D17" s="46" t="s">
        <v>181</v>
      </c>
      <c r="E17" s="46" t="s">
        <v>46</v>
      </c>
      <c r="F17" s="13">
        <v>91</v>
      </c>
      <c r="G17" s="47"/>
      <c r="H17" s="47"/>
      <c r="I17" s="47">
        <v>1</v>
      </c>
      <c r="J17" s="51"/>
      <c r="K17" s="51"/>
      <c r="L17" s="51"/>
      <c r="M17" s="51"/>
      <c r="N17" s="51"/>
      <c r="O17" s="51"/>
      <c r="P17" s="51"/>
      <c r="Q17" s="51"/>
      <c r="R17" s="47">
        <f>SUM(H17:Q17)</f>
        <v>1</v>
      </c>
    </row>
    <row r="18" spans="1:18" ht="11.25" customHeight="1">
      <c r="A18" s="69"/>
      <c r="B18" s="22"/>
      <c r="C18" s="23"/>
      <c r="D18" s="23"/>
      <c r="E18" s="23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8">
      <c r="A19" s="69"/>
      <c r="B19" s="27" t="str">
        <f>B3</f>
        <v>800m</v>
      </c>
      <c r="C19" s="28"/>
      <c r="D19" s="28"/>
      <c r="E19" s="28"/>
      <c r="F19" s="28" t="s">
        <v>62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53">
        <f>R3</f>
        <v>2011</v>
      </c>
    </row>
    <row r="20" spans="1:18" s="2" customFormat="1" ht="63.75" customHeight="1">
      <c r="A20" s="69"/>
      <c r="B20" s="43" t="s">
        <v>0</v>
      </c>
      <c r="C20" s="44" t="s">
        <v>1</v>
      </c>
      <c r="D20" s="44" t="s">
        <v>2</v>
      </c>
      <c r="E20" s="44" t="s">
        <v>6</v>
      </c>
      <c r="F20" s="45" t="s">
        <v>66</v>
      </c>
      <c r="G20" s="12" t="str">
        <f aca="true" t="shared" si="0" ref="G20:Q20">IF(G4=0,"",G4)</f>
        <v>Gretzenb.</v>
      </c>
      <c r="H20" s="12" t="str">
        <f t="shared" si="0"/>
        <v>Aarau</v>
      </c>
      <c r="I20" s="12" t="str">
        <f t="shared" si="0"/>
        <v>Aarau</v>
      </c>
      <c r="J20" s="12" t="str">
        <f t="shared" si="0"/>
        <v>Kreuzling.</v>
      </c>
      <c r="K20" s="12" t="str">
        <f t="shared" si="0"/>
        <v>Dulliken</v>
      </c>
      <c r="L20" s="52">
        <f t="shared" si="0"/>
      </c>
      <c r="M20" s="52">
        <f t="shared" si="0"/>
      </c>
      <c r="N20" s="12">
        <f t="shared" si="0"/>
      </c>
      <c r="O20" s="12">
        <f t="shared" si="0"/>
      </c>
      <c r="P20" s="12">
        <f t="shared" si="0"/>
      </c>
      <c r="Q20" s="12">
        <f t="shared" si="0"/>
      </c>
      <c r="R20" s="54" t="s">
        <v>4</v>
      </c>
    </row>
    <row r="21" spans="1:18" ht="15">
      <c r="A21" s="69"/>
      <c r="B21" s="47">
        <v>1</v>
      </c>
      <c r="C21" s="46" t="s">
        <v>100</v>
      </c>
      <c r="D21" s="46" t="s">
        <v>103</v>
      </c>
      <c r="E21" s="46" t="s">
        <v>46</v>
      </c>
      <c r="F21" s="13">
        <v>102</v>
      </c>
      <c r="G21" s="47">
        <v>10</v>
      </c>
      <c r="H21" s="47">
        <v>10</v>
      </c>
      <c r="I21" s="47">
        <v>10</v>
      </c>
      <c r="J21" s="51"/>
      <c r="K21" s="51"/>
      <c r="L21" s="51"/>
      <c r="M21" s="51"/>
      <c r="N21" s="51"/>
      <c r="O21" s="51"/>
      <c r="P21" s="51"/>
      <c r="Q21" s="51"/>
      <c r="R21" s="47">
        <f>SUM(G21:Q21)</f>
        <v>30</v>
      </c>
    </row>
    <row r="22" spans="1:18" ht="15">
      <c r="A22" s="69"/>
      <c r="B22" s="47">
        <f>B21+1</f>
        <v>2</v>
      </c>
      <c r="C22" s="46" t="s">
        <v>162</v>
      </c>
      <c r="D22" s="46" t="s">
        <v>161</v>
      </c>
      <c r="E22" s="46" t="s">
        <v>156</v>
      </c>
      <c r="F22" s="13">
        <v>130</v>
      </c>
      <c r="G22" s="47"/>
      <c r="H22" s="47">
        <v>8</v>
      </c>
      <c r="I22" s="47">
        <v>8</v>
      </c>
      <c r="J22" s="51"/>
      <c r="K22" s="51"/>
      <c r="L22" s="51"/>
      <c r="M22" s="51"/>
      <c r="N22" s="51"/>
      <c r="O22" s="51"/>
      <c r="P22" s="51"/>
      <c r="Q22" s="51"/>
      <c r="R22" s="47">
        <f>SUM(G22:Q22)</f>
        <v>16</v>
      </c>
    </row>
    <row r="23" spans="1:18" ht="15">
      <c r="A23" s="69"/>
      <c r="B23" s="47">
        <f>B22+1</f>
        <v>3</v>
      </c>
      <c r="C23" s="46" t="s">
        <v>194</v>
      </c>
      <c r="D23" s="46" t="s">
        <v>195</v>
      </c>
      <c r="E23" s="46" t="s">
        <v>156</v>
      </c>
      <c r="F23" s="13">
        <v>62</v>
      </c>
      <c r="G23" s="47"/>
      <c r="H23" s="47"/>
      <c r="I23" s="47">
        <v>6</v>
      </c>
      <c r="J23" s="51"/>
      <c r="K23" s="51"/>
      <c r="L23" s="51"/>
      <c r="M23" s="51"/>
      <c r="N23" s="51"/>
      <c r="O23" s="51"/>
      <c r="P23" s="51"/>
      <c r="Q23" s="51"/>
      <c r="R23" s="47">
        <f>SUM(G23:Q23)</f>
        <v>6</v>
      </c>
    </row>
    <row r="24" spans="1:18" ht="15">
      <c r="A24" s="69"/>
      <c r="B24" s="55"/>
      <c r="C24" s="56"/>
      <c r="D24" s="56"/>
      <c r="E24" s="56"/>
      <c r="F24" s="59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5.25" customHeight="1">
      <c r="A25" s="69"/>
      <c r="B25" s="58"/>
      <c r="C25" s="56"/>
      <c r="D25" s="56"/>
      <c r="E25" s="56"/>
      <c r="F25" s="59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8"/>
    </row>
    <row r="26" spans="1:18" s="4" customFormat="1" ht="18.75" customHeight="1">
      <c r="A26" s="69"/>
      <c r="B26" s="71" t="s">
        <v>5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18" ht="30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8">
      <c r="A28" s="18"/>
      <c r="B28" s="27" t="str">
        <f>B3</f>
        <v>800m</v>
      </c>
      <c r="C28" s="28"/>
      <c r="D28" s="28"/>
      <c r="E28" s="28"/>
      <c r="F28" s="28" t="s">
        <v>61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53">
        <f>R3</f>
        <v>2011</v>
      </c>
    </row>
    <row r="29" spans="1:18" s="2" customFormat="1" ht="63.75" customHeight="1">
      <c r="A29" s="69"/>
      <c r="B29" s="43" t="s">
        <v>0</v>
      </c>
      <c r="C29" s="44" t="s">
        <v>1</v>
      </c>
      <c r="D29" s="44" t="s">
        <v>2</v>
      </c>
      <c r="E29" s="44" t="s">
        <v>6</v>
      </c>
      <c r="F29" s="45" t="s">
        <v>66</v>
      </c>
      <c r="G29" s="12" t="str">
        <f aca="true" t="shared" si="1" ref="G29:Q29">IF(G4=0,"",G4)</f>
        <v>Gretzenb.</v>
      </c>
      <c r="H29" s="12" t="str">
        <f t="shared" si="1"/>
        <v>Aarau</v>
      </c>
      <c r="I29" s="12" t="str">
        <f t="shared" si="1"/>
        <v>Aarau</v>
      </c>
      <c r="J29" s="12" t="str">
        <f t="shared" si="1"/>
        <v>Kreuzling.</v>
      </c>
      <c r="K29" s="12" t="str">
        <f t="shared" si="1"/>
        <v>Dulliken</v>
      </c>
      <c r="L29" s="12">
        <f t="shared" si="1"/>
      </c>
      <c r="M29" s="52">
        <f t="shared" si="1"/>
      </c>
      <c r="N29" s="12">
        <f t="shared" si="1"/>
      </c>
      <c r="O29" s="12">
        <f t="shared" si="1"/>
      </c>
      <c r="P29" s="12">
        <f t="shared" si="1"/>
      </c>
      <c r="Q29" s="12">
        <f t="shared" si="1"/>
      </c>
      <c r="R29" s="54" t="s">
        <v>4</v>
      </c>
    </row>
    <row r="30" spans="1:18" ht="15">
      <c r="A30" s="69"/>
      <c r="B30" s="67">
        <v>1</v>
      </c>
      <c r="C30" s="46" t="s">
        <v>147</v>
      </c>
      <c r="D30" s="46" t="s">
        <v>146</v>
      </c>
      <c r="E30" s="46" t="s">
        <v>46</v>
      </c>
      <c r="F30" s="13">
        <v>111</v>
      </c>
      <c r="G30" s="47">
        <v>10</v>
      </c>
      <c r="H30" s="47"/>
      <c r="I30" s="51"/>
      <c r="J30" s="51"/>
      <c r="K30" s="51"/>
      <c r="L30" s="51"/>
      <c r="M30" s="51"/>
      <c r="N30" s="51"/>
      <c r="O30" s="51"/>
      <c r="P30" s="51"/>
      <c r="Q30" s="51"/>
      <c r="R30" s="67">
        <f>SUM(G30:Q30)</f>
        <v>10</v>
      </c>
    </row>
    <row r="31" spans="1:18" ht="15">
      <c r="A31" s="69"/>
      <c r="B31" s="67">
        <v>1</v>
      </c>
      <c r="C31" s="46" t="s">
        <v>158</v>
      </c>
      <c r="D31" s="46" t="s">
        <v>157</v>
      </c>
      <c r="E31" s="46" t="s">
        <v>156</v>
      </c>
      <c r="F31" s="13">
        <v>124</v>
      </c>
      <c r="G31" s="47"/>
      <c r="H31" s="47">
        <v>10</v>
      </c>
      <c r="I31" s="51"/>
      <c r="J31" s="51"/>
      <c r="K31" s="51"/>
      <c r="L31" s="51"/>
      <c r="M31" s="51"/>
      <c r="N31" s="51"/>
      <c r="O31" s="51"/>
      <c r="P31" s="51"/>
      <c r="Q31" s="51"/>
      <c r="R31" s="67">
        <f>SUM(G31:Q31)</f>
        <v>10</v>
      </c>
    </row>
    <row r="32" spans="1:18" ht="15">
      <c r="A32" s="69"/>
      <c r="B32" s="47">
        <v>3</v>
      </c>
      <c r="C32" s="46" t="s">
        <v>165</v>
      </c>
      <c r="D32" s="46" t="s">
        <v>166</v>
      </c>
      <c r="E32" s="46" t="s">
        <v>156</v>
      </c>
      <c r="F32" s="13">
        <v>57</v>
      </c>
      <c r="G32" s="47"/>
      <c r="H32" s="47">
        <v>8</v>
      </c>
      <c r="I32" s="51"/>
      <c r="J32" s="51"/>
      <c r="K32" s="51"/>
      <c r="L32" s="51"/>
      <c r="M32" s="51"/>
      <c r="N32" s="51"/>
      <c r="O32" s="51"/>
      <c r="P32" s="51"/>
      <c r="Q32" s="51"/>
      <c r="R32" s="47">
        <f>SUM(G32:Q32)</f>
        <v>8</v>
      </c>
    </row>
    <row r="33" spans="1:18" ht="15">
      <c r="A33" s="69"/>
      <c r="B33" s="47">
        <f>B32+1</f>
        <v>4</v>
      </c>
      <c r="C33" s="46" t="s">
        <v>160</v>
      </c>
      <c r="D33" s="46" t="s">
        <v>159</v>
      </c>
      <c r="E33" s="46" t="s">
        <v>156</v>
      </c>
      <c r="F33" s="13">
        <v>137</v>
      </c>
      <c r="G33" s="47"/>
      <c r="H33" s="47">
        <v>6</v>
      </c>
      <c r="I33" s="51"/>
      <c r="J33" s="51"/>
      <c r="K33" s="51"/>
      <c r="L33" s="51"/>
      <c r="M33" s="51"/>
      <c r="N33" s="51"/>
      <c r="O33" s="51"/>
      <c r="P33" s="51"/>
      <c r="Q33" s="51"/>
      <c r="R33" s="47">
        <f>SUM(G33:Q33)</f>
        <v>6</v>
      </c>
    </row>
    <row r="34" spans="1:18" ht="15">
      <c r="A34" s="69"/>
      <c r="B34" s="47">
        <f>B33+1</f>
        <v>5</v>
      </c>
      <c r="C34" s="46" t="s">
        <v>106</v>
      </c>
      <c r="D34" s="46" t="s">
        <v>117</v>
      </c>
      <c r="E34" s="46" t="s">
        <v>108</v>
      </c>
      <c r="F34" s="13">
        <v>98</v>
      </c>
      <c r="G34" s="47"/>
      <c r="H34" s="47">
        <v>4</v>
      </c>
      <c r="I34" s="51"/>
      <c r="J34" s="51"/>
      <c r="K34" s="51"/>
      <c r="L34" s="51"/>
      <c r="M34" s="51"/>
      <c r="N34" s="51"/>
      <c r="O34" s="51"/>
      <c r="P34" s="51"/>
      <c r="Q34" s="51"/>
      <c r="R34" s="47">
        <f>SUM(G34:Q34)</f>
        <v>4</v>
      </c>
    </row>
    <row r="35" spans="1:18" ht="11.25" customHeight="1">
      <c r="A35" s="69"/>
      <c r="B35" s="6"/>
      <c r="C35" s="19"/>
      <c r="D35" s="19"/>
      <c r="E35" s="19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8">
      <c r="A36" s="69"/>
      <c r="B36" s="27" t="str">
        <f>B3</f>
        <v>800m</v>
      </c>
      <c r="C36" s="28"/>
      <c r="D36" s="28"/>
      <c r="E36" s="28"/>
      <c r="F36" s="28" t="s">
        <v>60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53">
        <f>R3</f>
        <v>2011</v>
      </c>
    </row>
    <row r="37" spans="1:24" s="2" customFormat="1" ht="63.75" customHeight="1">
      <c r="A37" s="69"/>
      <c r="B37" s="43" t="s">
        <v>0</v>
      </c>
      <c r="C37" s="44" t="s">
        <v>1</v>
      </c>
      <c r="D37" s="44" t="s">
        <v>2</v>
      </c>
      <c r="E37" s="44" t="s">
        <v>6</v>
      </c>
      <c r="F37" s="45" t="s">
        <v>66</v>
      </c>
      <c r="G37" s="12" t="str">
        <f aca="true" t="shared" si="2" ref="G37:Q37">IF(G4=0,"",G4)</f>
        <v>Gretzenb.</v>
      </c>
      <c r="H37" s="12" t="str">
        <f t="shared" si="2"/>
        <v>Aarau</v>
      </c>
      <c r="I37" s="12" t="str">
        <f t="shared" si="2"/>
        <v>Aarau</v>
      </c>
      <c r="J37" s="12" t="str">
        <f t="shared" si="2"/>
        <v>Kreuzling.</v>
      </c>
      <c r="K37" s="12" t="str">
        <f t="shared" si="2"/>
        <v>Dulliken</v>
      </c>
      <c r="L37" s="12">
        <f t="shared" si="2"/>
      </c>
      <c r="M37" s="52">
        <f t="shared" si="2"/>
      </c>
      <c r="N37" s="12">
        <f t="shared" si="2"/>
      </c>
      <c r="O37" s="12">
        <f t="shared" si="2"/>
      </c>
      <c r="P37" s="12">
        <f t="shared" si="2"/>
      </c>
      <c r="Q37" s="12">
        <f t="shared" si="2"/>
      </c>
      <c r="R37" s="54" t="s">
        <v>4</v>
      </c>
      <c r="T37" s="6"/>
      <c r="U37" s="6"/>
      <c r="V37" s="6"/>
      <c r="W37" s="6"/>
      <c r="X37" s="6"/>
    </row>
    <row r="38" spans="1:24" ht="15.75">
      <c r="A38" s="69"/>
      <c r="B38" s="47">
        <v>1</v>
      </c>
      <c r="C38" s="46" t="s">
        <v>32</v>
      </c>
      <c r="D38" s="46" t="s">
        <v>35</v>
      </c>
      <c r="E38" s="46" t="s">
        <v>156</v>
      </c>
      <c r="F38" s="47">
        <v>110</v>
      </c>
      <c r="G38" s="47"/>
      <c r="H38" s="47">
        <v>10</v>
      </c>
      <c r="I38" s="47">
        <v>10</v>
      </c>
      <c r="J38" s="51"/>
      <c r="K38" s="51"/>
      <c r="L38" s="51"/>
      <c r="M38" s="51"/>
      <c r="N38" s="51"/>
      <c r="O38" s="51"/>
      <c r="P38" s="51"/>
      <c r="Q38" s="51"/>
      <c r="R38" s="47">
        <f aca="true" t="shared" si="3" ref="R38:R47">SUM(G38:Q38)</f>
        <v>20</v>
      </c>
      <c r="T38" s="7"/>
      <c r="U38" s="6"/>
      <c r="V38" s="8"/>
      <c r="W38" s="7"/>
      <c r="X38" s="7"/>
    </row>
    <row r="39" spans="1:24" ht="15.75">
      <c r="A39" s="69"/>
      <c r="B39" s="47">
        <f aca="true" t="shared" si="4" ref="B39:B44">B38+1</f>
        <v>2</v>
      </c>
      <c r="C39" s="46" t="s">
        <v>151</v>
      </c>
      <c r="D39" s="46" t="s">
        <v>150</v>
      </c>
      <c r="E39" s="46" t="s">
        <v>149</v>
      </c>
      <c r="F39" s="13">
        <v>135</v>
      </c>
      <c r="G39" s="47">
        <v>10</v>
      </c>
      <c r="H39" s="47">
        <v>4</v>
      </c>
      <c r="I39" s="47">
        <v>4</v>
      </c>
      <c r="J39" s="51"/>
      <c r="K39" s="51"/>
      <c r="L39" s="51"/>
      <c r="M39" s="51"/>
      <c r="N39" s="51"/>
      <c r="O39" s="51"/>
      <c r="P39" s="51"/>
      <c r="Q39" s="51"/>
      <c r="R39" s="47">
        <f t="shared" si="3"/>
        <v>18</v>
      </c>
      <c r="T39" s="7"/>
      <c r="U39" s="9"/>
      <c r="V39" s="10"/>
      <c r="W39" s="7"/>
      <c r="X39" s="7"/>
    </row>
    <row r="40" spans="1:24" ht="15.75">
      <c r="A40" s="69"/>
      <c r="B40" s="47">
        <f t="shared" si="4"/>
        <v>3</v>
      </c>
      <c r="C40" s="46" t="str">
        <f>VLOOKUP($F40,Verwaltung!$A$5:$E$74,2,FALSE)</f>
        <v>Métry</v>
      </c>
      <c r="D40" s="46" t="str">
        <f>VLOOKUP($F40,Verwaltung!$A$5:$E$74,3,FALSE)</f>
        <v>Yves</v>
      </c>
      <c r="E40" s="46" t="str">
        <f>VLOOKUP($F40,Verwaltung!$A$5:$E$74,4,FALSE)</f>
        <v>ATB Emmenbrücke</v>
      </c>
      <c r="F40" s="48">
        <v>104</v>
      </c>
      <c r="G40" s="47"/>
      <c r="H40" s="47">
        <v>8</v>
      </c>
      <c r="I40" s="47">
        <v>8</v>
      </c>
      <c r="J40" s="51"/>
      <c r="K40" s="51"/>
      <c r="L40" s="51"/>
      <c r="M40" s="51"/>
      <c r="N40" s="51"/>
      <c r="O40" s="51"/>
      <c r="P40" s="51"/>
      <c r="Q40" s="51"/>
      <c r="R40" s="47">
        <f t="shared" si="3"/>
        <v>16</v>
      </c>
      <c r="T40" s="7"/>
      <c r="U40" s="6"/>
      <c r="V40" s="8"/>
      <c r="W40" s="7"/>
      <c r="X40" s="7"/>
    </row>
    <row r="41" spans="1:24" ht="15.75">
      <c r="A41" s="69"/>
      <c r="B41" s="47">
        <f t="shared" si="4"/>
        <v>4</v>
      </c>
      <c r="C41" s="46" t="s">
        <v>57</v>
      </c>
      <c r="D41" s="46" t="s">
        <v>18</v>
      </c>
      <c r="E41" s="46" t="s">
        <v>46</v>
      </c>
      <c r="F41" s="13">
        <v>132</v>
      </c>
      <c r="G41" s="47">
        <v>8</v>
      </c>
      <c r="H41" s="47">
        <v>2</v>
      </c>
      <c r="I41" s="47">
        <v>0</v>
      </c>
      <c r="J41" s="51"/>
      <c r="K41" s="51"/>
      <c r="L41" s="51"/>
      <c r="M41" s="51"/>
      <c r="N41" s="51"/>
      <c r="O41" s="51"/>
      <c r="P41" s="51"/>
      <c r="Q41" s="51"/>
      <c r="R41" s="47">
        <f t="shared" si="3"/>
        <v>10</v>
      </c>
      <c r="T41" s="7"/>
      <c r="U41" s="6"/>
      <c r="V41" s="8"/>
      <c r="W41" s="7"/>
      <c r="X41" s="7"/>
    </row>
    <row r="42" spans="1:24" ht="15.75">
      <c r="A42" s="69"/>
      <c r="B42" s="47">
        <f t="shared" si="4"/>
        <v>5</v>
      </c>
      <c r="C42" s="46" t="str">
        <f>VLOOKUP($F42,Verwaltung!$A$5:$E$74,2,FALSE)</f>
        <v>Liniger</v>
      </c>
      <c r="D42" s="46" t="str">
        <f>VLOOKUP($F42,Verwaltung!$A$5:$E$74,3,FALSE)</f>
        <v>Flurin</v>
      </c>
      <c r="E42" s="46" t="str">
        <f>VLOOKUP($F42,Verwaltung!$A$5:$E$74,4,FALSE)</f>
        <v>ATB Landschlacht</v>
      </c>
      <c r="F42" s="47">
        <v>56</v>
      </c>
      <c r="G42" s="47"/>
      <c r="H42" s="47">
        <v>6</v>
      </c>
      <c r="I42" s="47">
        <v>2</v>
      </c>
      <c r="J42" s="51"/>
      <c r="K42" s="51"/>
      <c r="L42" s="51"/>
      <c r="M42" s="51"/>
      <c r="N42" s="51"/>
      <c r="O42" s="51"/>
      <c r="P42" s="51"/>
      <c r="Q42" s="51"/>
      <c r="R42" s="47">
        <f t="shared" si="3"/>
        <v>8</v>
      </c>
      <c r="T42" s="7"/>
      <c r="U42" s="6"/>
      <c r="V42" s="8"/>
      <c r="W42" s="7"/>
      <c r="X42" s="7"/>
    </row>
    <row r="43" spans="1:24" ht="15.75">
      <c r="A43" s="69"/>
      <c r="B43" s="47">
        <f t="shared" si="4"/>
        <v>6</v>
      </c>
      <c r="C43" s="46" t="s">
        <v>192</v>
      </c>
      <c r="D43" s="46" t="s">
        <v>191</v>
      </c>
      <c r="E43" s="46" t="s">
        <v>189</v>
      </c>
      <c r="F43" s="47">
        <v>66</v>
      </c>
      <c r="G43" s="47"/>
      <c r="H43" s="47"/>
      <c r="I43" s="47">
        <v>6</v>
      </c>
      <c r="J43" s="51"/>
      <c r="K43" s="51"/>
      <c r="L43" s="51"/>
      <c r="M43" s="51"/>
      <c r="N43" s="51"/>
      <c r="O43" s="51"/>
      <c r="P43" s="51"/>
      <c r="Q43" s="51"/>
      <c r="R43" s="47">
        <f t="shared" si="3"/>
        <v>6</v>
      </c>
      <c r="T43" s="7"/>
      <c r="U43" s="11"/>
      <c r="V43" s="10"/>
      <c r="W43" s="7"/>
      <c r="X43" s="7"/>
    </row>
    <row r="44" spans="1:24" ht="15.75">
      <c r="A44" s="14"/>
      <c r="B44" s="67">
        <f t="shared" si="4"/>
        <v>7</v>
      </c>
      <c r="C44" s="46" t="s">
        <v>167</v>
      </c>
      <c r="D44" s="46" t="s">
        <v>168</v>
      </c>
      <c r="E44" s="46" t="s">
        <v>156</v>
      </c>
      <c r="F44" s="47">
        <v>121</v>
      </c>
      <c r="G44" s="47"/>
      <c r="H44" s="47">
        <v>3</v>
      </c>
      <c r="I44" s="47">
        <v>0</v>
      </c>
      <c r="J44" s="51"/>
      <c r="K44" s="51"/>
      <c r="L44" s="51"/>
      <c r="M44" s="51"/>
      <c r="N44" s="51"/>
      <c r="O44" s="51"/>
      <c r="P44" s="51"/>
      <c r="Q44" s="51"/>
      <c r="R44" s="67">
        <f t="shared" si="3"/>
        <v>3</v>
      </c>
      <c r="T44" s="7"/>
      <c r="U44" s="11"/>
      <c r="V44" s="10"/>
      <c r="W44" s="7"/>
      <c r="X44" s="7"/>
    </row>
    <row r="45" spans="1:24" ht="15.75">
      <c r="A45" s="14"/>
      <c r="B45" s="67">
        <v>7</v>
      </c>
      <c r="C45" s="46" t="s">
        <v>38</v>
      </c>
      <c r="D45" s="46" t="s">
        <v>193</v>
      </c>
      <c r="E45" s="46" t="s">
        <v>39</v>
      </c>
      <c r="F45" s="47">
        <v>63</v>
      </c>
      <c r="G45" s="47"/>
      <c r="H45" s="47"/>
      <c r="I45" s="47">
        <v>3</v>
      </c>
      <c r="J45" s="51"/>
      <c r="K45" s="51"/>
      <c r="L45" s="51"/>
      <c r="M45" s="51"/>
      <c r="N45" s="51"/>
      <c r="O45" s="51"/>
      <c r="P45" s="51"/>
      <c r="Q45" s="51"/>
      <c r="R45" s="67">
        <f t="shared" si="3"/>
        <v>3</v>
      </c>
      <c r="T45" s="7"/>
      <c r="U45" s="11"/>
      <c r="V45" s="10"/>
      <c r="W45" s="7"/>
      <c r="X45" s="7"/>
    </row>
    <row r="46" spans="1:24" ht="15.75">
      <c r="A46" s="14"/>
      <c r="B46" s="67">
        <v>9</v>
      </c>
      <c r="C46" s="46" t="s">
        <v>163</v>
      </c>
      <c r="D46" s="46" t="s">
        <v>164</v>
      </c>
      <c r="E46" s="46" t="s">
        <v>149</v>
      </c>
      <c r="F46" s="47">
        <v>91</v>
      </c>
      <c r="G46" s="47"/>
      <c r="H46" s="47">
        <v>1</v>
      </c>
      <c r="I46" s="47"/>
      <c r="J46" s="51"/>
      <c r="K46" s="51"/>
      <c r="L46" s="51"/>
      <c r="M46" s="51"/>
      <c r="N46" s="51"/>
      <c r="O46" s="51"/>
      <c r="P46" s="51"/>
      <c r="Q46" s="51"/>
      <c r="R46" s="67">
        <f t="shared" si="3"/>
        <v>1</v>
      </c>
      <c r="T46" s="7"/>
      <c r="U46" s="11"/>
      <c r="V46" s="10"/>
      <c r="W46" s="7"/>
      <c r="X46" s="7"/>
    </row>
    <row r="47" spans="1:24" ht="15.75">
      <c r="A47" s="14"/>
      <c r="B47" s="67">
        <v>9</v>
      </c>
      <c r="C47" s="46" t="s">
        <v>192</v>
      </c>
      <c r="D47" s="46" t="s">
        <v>196</v>
      </c>
      <c r="E47" s="46" t="s">
        <v>189</v>
      </c>
      <c r="F47" s="47">
        <v>67</v>
      </c>
      <c r="G47" s="47"/>
      <c r="H47" s="47"/>
      <c r="I47" s="47">
        <v>1</v>
      </c>
      <c r="J47" s="51"/>
      <c r="K47" s="51"/>
      <c r="L47" s="51"/>
      <c r="M47" s="51"/>
      <c r="N47" s="51"/>
      <c r="O47" s="51"/>
      <c r="P47" s="51"/>
      <c r="Q47" s="51"/>
      <c r="R47" s="67">
        <f t="shared" si="3"/>
        <v>1</v>
      </c>
      <c r="T47" s="7"/>
      <c r="U47" s="11"/>
      <c r="V47" s="10"/>
      <c r="W47" s="7"/>
      <c r="X47" s="7"/>
    </row>
    <row r="48" spans="1:24" ht="15.75">
      <c r="A48" s="14"/>
      <c r="B48" s="55"/>
      <c r="C48" s="56"/>
      <c r="D48" s="56"/>
      <c r="E48" s="56"/>
      <c r="F48" s="55"/>
      <c r="G48" s="57"/>
      <c r="H48" s="55"/>
      <c r="I48" s="57"/>
      <c r="J48" s="57"/>
      <c r="K48" s="57"/>
      <c r="L48" s="57"/>
      <c r="M48" s="57"/>
      <c r="N48" s="57"/>
      <c r="O48" s="57"/>
      <c r="P48" s="57"/>
      <c r="Q48" s="57"/>
      <c r="R48" s="55"/>
      <c r="T48" s="7"/>
      <c r="U48" s="11"/>
      <c r="V48" s="10"/>
      <c r="W48" s="7"/>
      <c r="X48" s="7"/>
    </row>
    <row r="49" spans="1:24" ht="15.75">
      <c r="A49" s="14"/>
      <c r="B49" s="55"/>
      <c r="C49" s="56"/>
      <c r="D49" s="56"/>
      <c r="E49" s="56"/>
      <c r="F49" s="55"/>
      <c r="G49" s="57"/>
      <c r="H49" s="55"/>
      <c r="I49" s="57"/>
      <c r="J49" s="57"/>
      <c r="K49" s="57"/>
      <c r="L49" s="57"/>
      <c r="M49" s="57"/>
      <c r="N49" s="57"/>
      <c r="O49" s="57"/>
      <c r="P49" s="57"/>
      <c r="Q49" s="57"/>
      <c r="R49" s="55"/>
      <c r="T49" s="7"/>
      <c r="U49" s="11"/>
      <c r="V49" s="10"/>
      <c r="W49" s="7"/>
      <c r="X49" s="7"/>
    </row>
    <row r="50" spans="1:24" ht="15.75">
      <c r="A50" s="14"/>
      <c r="B50" s="55"/>
      <c r="C50" s="56"/>
      <c r="D50" s="56"/>
      <c r="E50" s="56"/>
      <c r="F50" s="55"/>
      <c r="G50" s="57"/>
      <c r="H50" s="55"/>
      <c r="I50" s="57"/>
      <c r="J50" s="57"/>
      <c r="K50" s="57"/>
      <c r="L50" s="57"/>
      <c r="M50" s="57"/>
      <c r="N50" s="57"/>
      <c r="O50" s="57"/>
      <c r="P50" s="57"/>
      <c r="Q50" s="57"/>
      <c r="R50" s="55"/>
      <c r="T50" s="7"/>
      <c r="U50" s="11"/>
      <c r="V50" s="10"/>
      <c r="W50" s="7"/>
      <c r="X50" s="7"/>
    </row>
    <row r="51" spans="1:24" ht="15.75">
      <c r="A51" s="14"/>
      <c r="B51" s="55"/>
      <c r="C51" s="56"/>
      <c r="D51" s="56"/>
      <c r="E51" s="56"/>
      <c r="F51" s="55"/>
      <c r="G51" s="57"/>
      <c r="H51" s="55"/>
      <c r="I51" s="57"/>
      <c r="J51" s="57"/>
      <c r="K51" s="57"/>
      <c r="L51" s="57"/>
      <c r="M51" s="57"/>
      <c r="N51" s="57"/>
      <c r="O51" s="57"/>
      <c r="P51" s="57"/>
      <c r="Q51" s="57"/>
      <c r="R51" s="55"/>
      <c r="T51" s="7"/>
      <c r="U51" s="11"/>
      <c r="V51" s="10"/>
      <c r="W51" s="7"/>
      <c r="X51" s="7"/>
    </row>
    <row r="52" spans="1:24" ht="15.75">
      <c r="A52" s="14"/>
      <c r="B52" s="55"/>
      <c r="C52" s="56"/>
      <c r="D52" s="56"/>
      <c r="E52" s="56"/>
      <c r="F52" s="55"/>
      <c r="G52" s="57"/>
      <c r="H52" s="55"/>
      <c r="I52" s="57"/>
      <c r="J52" s="57"/>
      <c r="K52" s="57"/>
      <c r="L52" s="57"/>
      <c r="M52" s="57"/>
      <c r="N52" s="57"/>
      <c r="O52" s="57"/>
      <c r="P52" s="57"/>
      <c r="Q52" s="57"/>
      <c r="R52" s="55"/>
      <c r="T52" s="7"/>
      <c r="U52" s="11"/>
      <c r="V52" s="10"/>
      <c r="W52" s="7"/>
      <c r="X52" s="7"/>
    </row>
    <row r="53" spans="1:24" ht="15.75">
      <c r="A53" s="14"/>
      <c r="B53" s="55"/>
      <c r="C53" s="56"/>
      <c r="D53" s="56"/>
      <c r="E53" s="56"/>
      <c r="F53" s="55"/>
      <c r="G53" s="57"/>
      <c r="H53" s="55"/>
      <c r="I53" s="57"/>
      <c r="J53" s="57"/>
      <c r="K53" s="57"/>
      <c r="L53" s="57"/>
      <c r="M53" s="57"/>
      <c r="N53" s="57"/>
      <c r="O53" s="57"/>
      <c r="P53" s="57"/>
      <c r="Q53" s="57"/>
      <c r="R53" s="55"/>
      <c r="T53" s="7"/>
      <c r="U53" s="11"/>
      <c r="V53" s="10"/>
      <c r="W53" s="7"/>
      <c r="X53" s="7"/>
    </row>
    <row r="54" spans="1:18" ht="4.5" customHeight="1">
      <c r="A54" s="69"/>
      <c r="B54" s="6"/>
      <c r="C54" s="11"/>
      <c r="D54" s="11"/>
      <c r="E54" s="11"/>
      <c r="F54" s="8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s="4" customFormat="1" ht="18.75" customHeight="1">
      <c r="A55" s="69"/>
      <c r="B55" s="71" t="s">
        <v>5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1:18" ht="30" customHeight="1">
      <c r="A56" s="69"/>
      <c r="B56" s="6"/>
      <c r="C56" s="11"/>
      <c r="D56" s="11"/>
      <c r="E56" s="11"/>
      <c r="F56" s="8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8">
      <c r="A57" s="69"/>
      <c r="B57" s="27" t="str">
        <f>B3</f>
        <v>800m</v>
      </c>
      <c r="C57" s="28"/>
      <c r="D57" s="28"/>
      <c r="E57" s="28"/>
      <c r="F57" s="28" t="s">
        <v>65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53">
        <f>R3</f>
        <v>2011</v>
      </c>
    </row>
    <row r="58" spans="1:18" s="2" customFormat="1" ht="63.75" customHeight="1">
      <c r="A58" s="69"/>
      <c r="B58" s="43" t="s">
        <v>0</v>
      </c>
      <c r="C58" s="44" t="s">
        <v>1</v>
      </c>
      <c r="D58" s="44" t="s">
        <v>2</v>
      </c>
      <c r="E58" s="44" t="s">
        <v>6</v>
      </c>
      <c r="F58" s="45" t="s">
        <v>66</v>
      </c>
      <c r="G58" s="12" t="str">
        <f aca="true" t="shared" si="5" ref="G58:Q58">IF(G4=0,"",G4)</f>
        <v>Gretzenb.</v>
      </c>
      <c r="H58" s="12" t="str">
        <f t="shared" si="5"/>
        <v>Aarau</v>
      </c>
      <c r="I58" s="12" t="str">
        <f t="shared" si="5"/>
        <v>Aarau</v>
      </c>
      <c r="J58" s="12" t="str">
        <f t="shared" si="5"/>
        <v>Kreuzling.</v>
      </c>
      <c r="K58" s="12" t="str">
        <f t="shared" si="5"/>
        <v>Dulliken</v>
      </c>
      <c r="L58" s="12">
        <f t="shared" si="5"/>
      </c>
      <c r="M58" s="12">
        <f t="shared" si="5"/>
      </c>
      <c r="N58" s="12">
        <f t="shared" si="5"/>
      </c>
      <c r="O58" s="12">
        <f t="shared" si="5"/>
      </c>
      <c r="P58" s="12">
        <f t="shared" si="5"/>
      </c>
      <c r="Q58" s="12">
        <f t="shared" si="5"/>
      </c>
      <c r="R58" s="54" t="s">
        <v>4</v>
      </c>
    </row>
    <row r="59" spans="1:18" ht="15">
      <c r="A59" s="69"/>
      <c r="B59" s="47">
        <v>1</v>
      </c>
      <c r="C59" s="46"/>
      <c r="D59" s="46"/>
      <c r="E59" s="46"/>
      <c r="F59" s="13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11.25" customHeight="1">
      <c r="A60" s="69"/>
      <c r="B60" s="6"/>
      <c r="C60" s="11"/>
      <c r="D60" s="11"/>
      <c r="E60" s="11"/>
      <c r="F60" s="8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18">
      <c r="A61" s="69"/>
      <c r="B61" s="27" t="str">
        <f>B3</f>
        <v>800m</v>
      </c>
      <c r="C61" s="28"/>
      <c r="D61" s="28"/>
      <c r="E61" s="28"/>
      <c r="F61" s="28" t="s">
        <v>64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53">
        <f>R3</f>
        <v>2011</v>
      </c>
    </row>
    <row r="62" spans="1:18" s="2" customFormat="1" ht="63.75" customHeight="1">
      <c r="A62" s="69"/>
      <c r="B62" s="43" t="s">
        <v>0</v>
      </c>
      <c r="C62" s="44" t="s">
        <v>1</v>
      </c>
      <c r="D62" s="44" t="s">
        <v>2</v>
      </c>
      <c r="E62" s="44" t="s">
        <v>6</v>
      </c>
      <c r="F62" s="45" t="s">
        <v>66</v>
      </c>
      <c r="G62" s="12" t="str">
        <f aca="true" t="shared" si="6" ref="G62:Q62">IF(G4=0,"",G4)</f>
        <v>Gretzenb.</v>
      </c>
      <c r="H62" s="12" t="str">
        <f t="shared" si="6"/>
        <v>Aarau</v>
      </c>
      <c r="I62" s="12" t="str">
        <f t="shared" si="6"/>
        <v>Aarau</v>
      </c>
      <c r="J62" s="12" t="str">
        <f t="shared" si="6"/>
        <v>Kreuzling.</v>
      </c>
      <c r="K62" s="12" t="str">
        <f t="shared" si="6"/>
        <v>Dulliken</v>
      </c>
      <c r="L62" s="12">
        <f t="shared" si="6"/>
      </c>
      <c r="M62" s="12">
        <f t="shared" si="6"/>
      </c>
      <c r="N62" s="12">
        <f t="shared" si="6"/>
      </c>
      <c r="O62" s="12">
        <f t="shared" si="6"/>
      </c>
      <c r="P62" s="12">
        <f t="shared" si="6"/>
      </c>
      <c r="Q62" s="12">
        <f t="shared" si="6"/>
      </c>
      <c r="R62" s="54" t="s">
        <v>4</v>
      </c>
    </row>
    <row r="63" spans="1:18" ht="15">
      <c r="A63" s="69"/>
      <c r="B63" s="47">
        <v>1</v>
      </c>
      <c r="C63" s="46" t="s">
        <v>50</v>
      </c>
      <c r="D63" s="46" t="s">
        <v>51</v>
      </c>
      <c r="E63" s="46" t="s">
        <v>46</v>
      </c>
      <c r="F63" s="13">
        <v>153</v>
      </c>
      <c r="G63" s="47">
        <v>8</v>
      </c>
      <c r="H63" s="47">
        <v>10</v>
      </c>
      <c r="I63" s="47">
        <v>10</v>
      </c>
      <c r="J63" s="51"/>
      <c r="K63" s="51"/>
      <c r="L63" s="51"/>
      <c r="M63" s="51"/>
      <c r="N63" s="51"/>
      <c r="O63" s="51"/>
      <c r="P63" s="51"/>
      <c r="Q63" s="51"/>
      <c r="R63" s="47">
        <f aca="true" t="shared" si="7" ref="R63:R68">SUM(G63:Q63)</f>
        <v>28</v>
      </c>
    </row>
    <row r="64" spans="1:18" ht="15">
      <c r="A64" s="69"/>
      <c r="B64" s="47">
        <f>B63+1</f>
        <v>2</v>
      </c>
      <c r="C64" s="46" t="s">
        <v>57</v>
      </c>
      <c r="D64" s="46" t="s">
        <v>47</v>
      </c>
      <c r="E64" s="46" t="s">
        <v>46</v>
      </c>
      <c r="F64" s="13">
        <v>152</v>
      </c>
      <c r="G64" s="47">
        <v>6</v>
      </c>
      <c r="H64" s="47">
        <v>8</v>
      </c>
      <c r="I64" s="47">
        <v>6</v>
      </c>
      <c r="J64" s="51"/>
      <c r="K64" s="51"/>
      <c r="L64" s="51"/>
      <c r="M64" s="51"/>
      <c r="N64" s="51"/>
      <c r="O64" s="51"/>
      <c r="P64" s="51"/>
      <c r="Q64" s="51"/>
      <c r="R64" s="47">
        <f t="shared" si="7"/>
        <v>20</v>
      </c>
    </row>
    <row r="65" spans="1:18" ht="15">
      <c r="A65" s="69"/>
      <c r="B65" s="47">
        <f>B64+1</f>
        <v>3</v>
      </c>
      <c r="C65" s="46" t="s">
        <v>44</v>
      </c>
      <c r="D65" s="46" t="s">
        <v>45</v>
      </c>
      <c r="E65" s="46" t="s">
        <v>46</v>
      </c>
      <c r="F65" s="13">
        <v>115</v>
      </c>
      <c r="G65" s="47">
        <v>4</v>
      </c>
      <c r="H65" s="47">
        <v>6</v>
      </c>
      <c r="I65" s="47">
        <v>8</v>
      </c>
      <c r="J65" s="51"/>
      <c r="K65" s="51"/>
      <c r="L65" s="51"/>
      <c r="M65" s="51"/>
      <c r="N65" s="51"/>
      <c r="O65" s="51"/>
      <c r="P65" s="51"/>
      <c r="Q65" s="51"/>
      <c r="R65" s="47">
        <f t="shared" si="7"/>
        <v>18</v>
      </c>
    </row>
    <row r="66" spans="1:18" ht="15">
      <c r="A66" s="69"/>
      <c r="B66" s="47">
        <f>B65+1</f>
        <v>4</v>
      </c>
      <c r="C66" s="46" t="s">
        <v>55</v>
      </c>
      <c r="D66" s="46" t="s">
        <v>47</v>
      </c>
      <c r="E66" s="46" t="s">
        <v>153</v>
      </c>
      <c r="F66" s="13">
        <v>30</v>
      </c>
      <c r="G66" s="47">
        <v>10</v>
      </c>
      <c r="H66" s="47"/>
      <c r="I66" s="47"/>
      <c r="J66" s="51"/>
      <c r="K66" s="51"/>
      <c r="L66" s="51"/>
      <c r="M66" s="51"/>
      <c r="N66" s="51"/>
      <c r="O66" s="51"/>
      <c r="P66" s="51"/>
      <c r="Q66" s="51"/>
      <c r="R66" s="47">
        <f t="shared" si="7"/>
        <v>10</v>
      </c>
    </row>
    <row r="67" spans="1:18" ht="15">
      <c r="A67" s="69"/>
      <c r="B67" s="47">
        <f>B66+1</f>
        <v>5</v>
      </c>
      <c r="C67" s="46" t="s">
        <v>187</v>
      </c>
      <c r="D67" s="46" t="s">
        <v>190</v>
      </c>
      <c r="E67" s="46" t="s">
        <v>189</v>
      </c>
      <c r="F67" s="13">
        <v>57</v>
      </c>
      <c r="G67" s="47"/>
      <c r="H67" s="47"/>
      <c r="I67" s="47">
        <v>4</v>
      </c>
      <c r="J67" s="51"/>
      <c r="K67" s="51"/>
      <c r="L67" s="51"/>
      <c r="M67" s="51"/>
      <c r="N67" s="51"/>
      <c r="O67" s="51"/>
      <c r="P67" s="51"/>
      <c r="Q67" s="51"/>
      <c r="R67" s="47">
        <f t="shared" si="7"/>
        <v>4</v>
      </c>
    </row>
    <row r="68" spans="1:18" ht="15">
      <c r="A68" s="69"/>
      <c r="B68" s="47">
        <f>B67+1</f>
        <v>6</v>
      </c>
      <c r="C68" s="46" t="s">
        <v>134</v>
      </c>
      <c r="D68" s="46" t="s">
        <v>152</v>
      </c>
      <c r="E68" s="46" t="s">
        <v>132</v>
      </c>
      <c r="F68" s="13">
        <v>94</v>
      </c>
      <c r="G68" s="47">
        <v>3</v>
      </c>
      <c r="H68" s="47"/>
      <c r="I68" s="47"/>
      <c r="J68" s="51"/>
      <c r="K68" s="51"/>
      <c r="L68" s="51"/>
      <c r="M68" s="51"/>
      <c r="N68" s="51"/>
      <c r="O68" s="51"/>
      <c r="P68" s="51"/>
      <c r="Q68" s="51"/>
      <c r="R68" s="47">
        <f t="shared" si="7"/>
        <v>3</v>
      </c>
    </row>
    <row r="69" spans="1:18" ht="15">
      <c r="A69" s="69"/>
      <c r="B69" s="55"/>
      <c r="C69" s="56"/>
      <c r="D69" s="56"/>
      <c r="E69" s="56"/>
      <c r="F69" s="55"/>
      <c r="G69" s="57"/>
      <c r="H69" s="55"/>
      <c r="I69" s="57"/>
      <c r="J69" s="57"/>
      <c r="K69" s="57"/>
      <c r="L69" s="57"/>
      <c r="M69" s="57"/>
      <c r="N69" s="57"/>
      <c r="O69" s="57"/>
      <c r="P69" s="57"/>
      <c r="Q69" s="57"/>
      <c r="R69" s="55"/>
    </row>
    <row r="70" spans="1:18" ht="15">
      <c r="A70" s="69"/>
      <c r="B70" s="55"/>
      <c r="C70" s="56"/>
      <c r="D70" s="56"/>
      <c r="E70" s="56"/>
      <c r="F70" s="55"/>
      <c r="G70" s="57"/>
      <c r="H70" s="55"/>
      <c r="I70" s="57"/>
      <c r="J70" s="57"/>
      <c r="K70" s="57"/>
      <c r="L70" s="57"/>
      <c r="M70" s="57"/>
      <c r="N70" s="57"/>
      <c r="O70" s="57"/>
      <c r="P70" s="57"/>
      <c r="Q70" s="57"/>
      <c r="R70" s="55"/>
    </row>
    <row r="71" spans="1:18" ht="15">
      <c r="A71" s="69"/>
      <c r="B71" s="55"/>
      <c r="C71" s="56"/>
      <c r="D71" s="56"/>
      <c r="E71" s="56"/>
      <c r="F71" s="55"/>
      <c r="G71" s="57"/>
      <c r="H71" s="55"/>
      <c r="I71" s="57"/>
      <c r="J71" s="57"/>
      <c r="K71" s="57"/>
      <c r="L71" s="57"/>
      <c r="M71" s="57"/>
      <c r="N71" s="57"/>
      <c r="O71" s="57"/>
      <c r="P71" s="57"/>
      <c r="Q71" s="57"/>
      <c r="R71" s="55"/>
    </row>
    <row r="72" spans="1:18" ht="15">
      <c r="A72" s="69"/>
      <c r="B72" s="55"/>
      <c r="C72" s="56"/>
      <c r="D72" s="56"/>
      <c r="E72" s="56"/>
      <c r="F72" s="55"/>
      <c r="G72" s="57"/>
      <c r="H72" s="55"/>
      <c r="I72" s="57"/>
      <c r="J72" s="57"/>
      <c r="K72" s="57"/>
      <c r="L72" s="57"/>
      <c r="M72" s="57"/>
      <c r="N72" s="57"/>
      <c r="O72" s="57"/>
      <c r="P72" s="57"/>
      <c r="Q72" s="57"/>
      <c r="R72" s="55"/>
    </row>
    <row r="73" spans="1:18" ht="15">
      <c r="A73" s="69"/>
      <c r="B73" s="55"/>
      <c r="C73" s="56"/>
      <c r="D73" s="56"/>
      <c r="E73" s="56"/>
      <c r="F73" s="55"/>
      <c r="G73" s="57"/>
      <c r="H73" s="55"/>
      <c r="I73" s="57"/>
      <c r="J73" s="57"/>
      <c r="K73" s="57"/>
      <c r="L73" s="57"/>
      <c r="M73" s="57"/>
      <c r="N73" s="57"/>
      <c r="O73" s="57"/>
      <c r="P73" s="57"/>
      <c r="Q73" s="57"/>
      <c r="R73" s="55"/>
    </row>
    <row r="74" spans="1:18" ht="15">
      <c r="A74" s="69"/>
      <c r="B74" s="55"/>
      <c r="C74" s="56"/>
      <c r="D74" s="56"/>
      <c r="E74" s="56"/>
      <c r="F74" s="55"/>
      <c r="G74" s="57"/>
      <c r="H74" s="55"/>
      <c r="I74" s="57"/>
      <c r="J74" s="57"/>
      <c r="K74" s="57"/>
      <c r="L74" s="57"/>
      <c r="M74" s="57"/>
      <c r="N74" s="57"/>
      <c r="O74" s="57"/>
      <c r="P74" s="57"/>
      <c r="Q74" s="57"/>
      <c r="R74" s="55"/>
    </row>
    <row r="75" spans="1:18" ht="15">
      <c r="A75" s="69"/>
      <c r="B75" s="55"/>
      <c r="C75" s="56"/>
      <c r="D75" s="56"/>
      <c r="E75" s="56"/>
      <c r="F75" s="55"/>
      <c r="G75" s="57"/>
      <c r="H75" s="55"/>
      <c r="I75" s="57"/>
      <c r="J75" s="57"/>
      <c r="K75" s="57"/>
      <c r="L75" s="57"/>
      <c r="M75" s="57"/>
      <c r="N75" s="57"/>
      <c r="O75" s="57"/>
      <c r="P75" s="57"/>
      <c r="Q75" s="57"/>
      <c r="R75" s="55"/>
    </row>
    <row r="76" spans="1:18" ht="15">
      <c r="A76" s="69"/>
      <c r="B76" s="55"/>
      <c r="C76" s="56"/>
      <c r="D76" s="56"/>
      <c r="E76" s="56"/>
      <c r="F76" s="55"/>
      <c r="G76" s="57"/>
      <c r="H76" s="55"/>
      <c r="I76" s="57"/>
      <c r="J76" s="57"/>
      <c r="K76" s="57"/>
      <c r="L76" s="57"/>
      <c r="M76" s="57"/>
      <c r="N76" s="57"/>
      <c r="O76" s="57"/>
      <c r="P76" s="57"/>
      <c r="Q76" s="57"/>
      <c r="R76" s="55"/>
    </row>
    <row r="77" spans="1:18" ht="15">
      <c r="A77" s="69"/>
      <c r="B77" s="55"/>
      <c r="C77" s="56"/>
      <c r="D77" s="56"/>
      <c r="E77" s="56"/>
      <c r="F77" s="55"/>
      <c r="G77" s="57"/>
      <c r="H77" s="55"/>
      <c r="I77" s="57"/>
      <c r="J77" s="57"/>
      <c r="K77" s="57"/>
      <c r="L77" s="57"/>
      <c r="M77" s="57"/>
      <c r="N77" s="57"/>
      <c r="O77" s="57"/>
      <c r="P77" s="57"/>
      <c r="Q77" s="57"/>
      <c r="R77" s="55"/>
    </row>
    <row r="78" spans="1:18" ht="15">
      <c r="A78" s="69"/>
      <c r="B78" s="55"/>
      <c r="C78" s="56"/>
      <c r="D78" s="56"/>
      <c r="E78" s="56"/>
      <c r="F78" s="55"/>
      <c r="G78" s="57"/>
      <c r="H78" s="55"/>
      <c r="I78" s="57"/>
      <c r="J78" s="57"/>
      <c r="K78" s="57"/>
      <c r="L78" s="57"/>
      <c r="M78" s="57"/>
      <c r="N78" s="57"/>
      <c r="O78" s="57"/>
      <c r="P78" s="57"/>
      <c r="Q78" s="57"/>
      <c r="R78" s="55"/>
    </row>
    <row r="79" spans="1:18" ht="15">
      <c r="A79" s="69"/>
      <c r="B79" s="55"/>
      <c r="C79" s="56"/>
      <c r="D79" s="56"/>
      <c r="E79" s="56"/>
      <c r="F79" s="55"/>
      <c r="G79" s="57"/>
      <c r="H79" s="55"/>
      <c r="I79" s="57"/>
      <c r="J79" s="57"/>
      <c r="K79" s="57"/>
      <c r="L79" s="57"/>
      <c r="M79" s="57"/>
      <c r="N79" s="57"/>
      <c r="O79" s="57"/>
      <c r="P79" s="57"/>
      <c r="Q79" s="57"/>
      <c r="R79" s="55"/>
    </row>
    <row r="80" spans="1:18" ht="15">
      <c r="A80" s="69"/>
      <c r="B80" s="55"/>
      <c r="C80" s="56"/>
      <c r="D80" s="56"/>
      <c r="E80" s="56"/>
      <c r="F80" s="55"/>
      <c r="G80" s="57"/>
      <c r="H80" s="55"/>
      <c r="I80" s="57"/>
      <c r="J80" s="57"/>
      <c r="K80" s="57"/>
      <c r="L80" s="57"/>
      <c r="M80" s="57"/>
      <c r="N80" s="57"/>
      <c r="O80" s="57"/>
      <c r="P80" s="57"/>
      <c r="Q80" s="57"/>
      <c r="R80" s="55"/>
    </row>
    <row r="81" spans="1:18" ht="15">
      <c r="A81" s="69"/>
      <c r="B81" s="55"/>
      <c r="C81" s="56"/>
      <c r="D81" s="56"/>
      <c r="E81" s="56"/>
      <c r="F81" s="55"/>
      <c r="G81" s="57"/>
      <c r="H81" s="55"/>
      <c r="I81" s="57"/>
      <c r="J81" s="57"/>
      <c r="K81" s="57"/>
      <c r="L81" s="57"/>
      <c r="M81" s="57"/>
      <c r="N81" s="57"/>
      <c r="O81" s="57"/>
      <c r="P81" s="57"/>
      <c r="Q81" s="57"/>
      <c r="R81" s="55"/>
    </row>
    <row r="82" spans="1:18" ht="15">
      <c r="A82" s="69"/>
      <c r="B82" s="55"/>
      <c r="C82" s="56"/>
      <c r="D82" s="56"/>
      <c r="E82" s="56"/>
      <c r="F82" s="55"/>
      <c r="G82" s="57"/>
      <c r="H82" s="55"/>
      <c r="I82" s="57"/>
      <c r="J82" s="57"/>
      <c r="K82" s="57"/>
      <c r="L82" s="57"/>
      <c r="M82" s="57"/>
      <c r="N82" s="57"/>
      <c r="O82" s="57"/>
      <c r="P82" s="57"/>
      <c r="Q82" s="57"/>
      <c r="R82" s="55"/>
    </row>
    <row r="83" spans="1:18" ht="5.25" customHeight="1">
      <c r="A83" s="69"/>
      <c r="B83" s="58"/>
      <c r="C83" s="56"/>
      <c r="D83" s="56"/>
      <c r="E83" s="56"/>
      <c r="F83" s="59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8"/>
    </row>
    <row r="84" spans="1:18" s="5" customFormat="1" ht="18.75" customHeight="1">
      <c r="A84" s="69"/>
      <c r="B84" s="70" t="s">
        <v>5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30" customHeight="1">
      <c r="A85" s="14"/>
      <c r="B85" s="6"/>
      <c r="C85" s="11"/>
      <c r="D85" s="11"/>
      <c r="E85" s="11"/>
      <c r="F85" s="8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</sheetData>
  <sheetProtection/>
  <mergeCells count="10">
    <mergeCell ref="A27:R27"/>
    <mergeCell ref="A1:D1"/>
    <mergeCell ref="A4:A26"/>
    <mergeCell ref="L1:R1"/>
    <mergeCell ref="E1:K1"/>
    <mergeCell ref="B26:R26"/>
    <mergeCell ref="A29:A43"/>
    <mergeCell ref="A54:A84"/>
    <mergeCell ref="B84:R84"/>
    <mergeCell ref="B55:R5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T1" sqref="T1"/>
    </sheetView>
  </sheetViews>
  <sheetFormatPr defaultColWidth="11.421875" defaultRowHeight="12.75"/>
  <cols>
    <col min="1" max="1" width="4.8515625" style="0" customWidth="1"/>
    <col min="2" max="2" width="4.140625" style="1" bestFit="1" customWidth="1"/>
    <col min="3" max="4" width="17.28125" style="1" customWidth="1"/>
    <col min="5" max="5" width="21.57421875" style="1" customWidth="1"/>
    <col min="6" max="6" width="9.140625" style="1" customWidth="1"/>
    <col min="7" max="9" width="5.28125" style="1" customWidth="1"/>
    <col min="10" max="17" width="5.28125" style="0" customWidth="1"/>
    <col min="18" max="18" width="8.140625" style="0" customWidth="1"/>
    <col min="19" max="19" width="0.2890625" style="0" customWidth="1"/>
    <col min="20" max="20" width="9.140625" style="0" customWidth="1"/>
  </cols>
  <sheetData>
    <row r="1" spans="1:18" ht="57" customHeight="1">
      <c r="A1" s="69"/>
      <c r="B1" s="69"/>
      <c r="C1" s="69"/>
      <c r="D1" s="72"/>
      <c r="E1" s="74"/>
      <c r="F1" s="74"/>
      <c r="G1" s="74"/>
      <c r="H1" s="74"/>
      <c r="I1" s="74"/>
      <c r="J1" s="74"/>
      <c r="K1" s="74"/>
      <c r="L1" s="73"/>
      <c r="M1" s="73"/>
      <c r="N1" s="73"/>
      <c r="O1" s="73"/>
      <c r="P1" s="73"/>
      <c r="Q1" s="73"/>
      <c r="R1" s="73"/>
    </row>
    <row r="2" spans="1:18" ht="11.25" customHeight="1">
      <c r="A2" s="14"/>
      <c r="B2" s="14"/>
      <c r="C2" s="14"/>
      <c r="D2" s="15"/>
      <c r="E2" s="16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  <c r="R2" s="17"/>
    </row>
    <row r="3" spans="1:18" ht="18">
      <c r="A3" s="26"/>
      <c r="B3" s="27" t="s">
        <v>170</v>
      </c>
      <c r="C3" s="28"/>
      <c r="D3" s="28"/>
      <c r="E3" s="28"/>
      <c r="F3" s="28" t="s">
        <v>122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3">
        <v>2011</v>
      </c>
    </row>
    <row r="4" spans="1:18" s="2" customFormat="1" ht="63.75" customHeight="1">
      <c r="A4" s="69"/>
      <c r="B4" s="43" t="s">
        <v>0</v>
      </c>
      <c r="C4" s="44"/>
      <c r="D4" s="44" t="s">
        <v>2</v>
      </c>
      <c r="E4" s="44" t="s">
        <v>6</v>
      </c>
      <c r="F4" s="45" t="s">
        <v>66</v>
      </c>
      <c r="G4" s="12" t="s">
        <v>123</v>
      </c>
      <c r="H4" s="12" t="s">
        <v>7</v>
      </c>
      <c r="I4" s="12" t="s">
        <v>7</v>
      </c>
      <c r="J4" s="12" t="s">
        <v>131</v>
      </c>
      <c r="K4" s="12" t="s">
        <v>59</v>
      </c>
      <c r="L4" s="52"/>
      <c r="M4" s="52"/>
      <c r="N4" s="12"/>
      <c r="O4" s="12"/>
      <c r="P4" s="12"/>
      <c r="Q4" s="12"/>
      <c r="R4" s="54" t="s">
        <v>4</v>
      </c>
    </row>
    <row r="5" spans="1:18" ht="15">
      <c r="A5" s="69"/>
      <c r="B5" s="47">
        <v>1</v>
      </c>
      <c r="C5" s="46" t="s">
        <v>100</v>
      </c>
      <c r="D5" s="46" t="s">
        <v>101</v>
      </c>
      <c r="E5" s="46" t="s">
        <v>46</v>
      </c>
      <c r="F5" s="13">
        <v>101</v>
      </c>
      <c r="G5" s="47">
        <v>10</v>
      </c>
      <c r="H5" s="47"/>
      <c r="I5" s="47">
        <v>10</v>
      </c>
      <c r="J5" s="51"/>
      <c r="K5" s="51"/>
      <c r="L5" s="51"/>
      <c r="M5" s="51"/>
      <c r="N5" s="51"/>
      <c r="O5" s="51"/>
      <c r="P5" s="51"/>
      <c r="Q5" s="51"/>
      <c r="R5" s="47">
        <f aca="true" t="shared" si="0" ref="R5:R11">SUM(G5:Q5)</f>
        <v>20</v>
      </c>
    </row>
    <row r="6" spans="1:18" ht="15">
      <c r="A6" s="69"/>
      <c r="B6" s="47">
        <f aca="true" t="shared" si="1" ref="B6:B11">B5+1</f>
        <v>2</v>
      </c>
      <c r="C6" s="46" t="s">
        <v>154</v>
      </c>
      <c r="D6" s="46" t="s">
        <v>155</v>
      </c>
      <c r="E6" s="46" t="s">
        <v>156</v>
      </c>
      <c r="F6" s="13">
        <v>126</v>
      </c>
      <c r="G6" s="47"/>
      <c r="H6" s="47">
        <v>8</v>
      </c>
      <c r="I6" s="47">
        <v>4</v>
      </c>
      <c r="J6" s="51"/>
      <c r="K6" s="51"/>
      <c r="L6" s="51"/>
      <c r="M6" s="51"/>
      <c r="N6" s="51"/>
      <c r="O6" s="51"/>
      <c r="P6" s="51"/>
      <c r="Q6" s="51"/>
      <c r="R6" s="47">
        <f t="shared" si="0"/>
        <v>12</v>
      </c>
    </row>
    <row r="7" spans="1:18" ht="15">
      <c r="A7" s="69"/>
      <c r="B7" s="47">
        <f t="shared" si="1"/>
        <v>3</v>
      </c>
      <c r="C7" s="46" t="s">
        <v>106</v>
      </c>
      <c r="D7" s="46" t="s">
        <v>117</v>
      </c>
      <c r="E7" s="46" t="s">
        <v>108</v>
      </c>
      <c r="F7" s="13">
        <v>98</v>
      </c>
      <c r="G7" s="47"/>
      <c r="H7" s="47">
        <v>10</v>
      </c>
      <c r="I7" s="47"/>
      <c r="J7" s="51"/>
      <c r="K7" s="51"/>
      <c r="L7" s="51"/>
      <c r="M7" s="51"/>
      <c r="N7" s="51"/>
      <c r="O7" s="51"/>
      <c r="P7" s="51"/>
      <c r="Q7" s="51"/>
      <c r="R7" s="47">
        <f t="shared" si="0"/>
        <v>10</v>
      </c>
    </row>
    <row r="8" spans="1:18" ht="15">
      <c r="A8" s="69"/>
      <c r="B8" s="67">
        <f t="shared" si="1"/>
        <v>4</v>
      </c>
      <c r="C8" s="46" t="s">
        <v>141</v>
      </c>
      <c r="D8" s="46" t="s">
        <v>140</v>
      </c>
      <c r="E8" s="46" t="s">
        <v>46</v>
      </c>
      <c r="F8" s="13">
        <v>90</v>
      </c>
      <c r="G8" s="47"/>
      <c r="H8" s="47"/>
      <c r="I8" s="47">
        <v>8</v>
      </c>
      <c r="J8" s="51"/>
      <c r="K8" s="51"/>
      <c r="L8" s="51"/>
      <c r="M8" s="51"/>
      <c r="N8" s="51"/>
      <c r="O8" s="51"/>
      <c r="P8" s="51"/>
      <c r="Q8" s="51"/>
      <c r="R8" s="67">
        <f t="shared" si="0"/>
        <v>8</v>
      </c>
    </row>
    <row r="9" spans="1:18" ht="15">
      <c r="A9" s="69"/>
      <c r="B9" s="67">
        <v>4</v>
      </c>
      <c r="C9" s="46" t="s">
        <v>100</v>
      </c>
      <c r="D9" s="46" t="s">
        <v>128</v>
      </c>
      <c r="E9" s="46" t="s">
        <v>46</v>
      </c>
      <c r="F9" s="13">
        <v>99</v>
      </c>
      <c r="G9" s="47"/>
      <c r="H9" s="47">
        <v>6</v>
      </c>
      <c r="I9" s="47">
        <v>2</v>
      </c>
      <c r="J9" s="51"/>
      <c r="K9" s="51"/>
      <c r="L9" s="51"/>
      <c r="M9" s="51"/>
      <c r="N9" s="51"/>
      <c r="O9" s="51"/>
      <c r="P9" s="51"/>
      <c r="Q9" s="51"/>
      <c r="R9" s="67">
        <f t="shared" si="0"/>
        <v>8</v>
      </c>
    </row>
    <row r="10" spans="1:18" ht="15">
      <c r="A10" s="69"/>
      <c r="B10" s="47">
        <v>6</v>
      </c>
      <c r="C10" s="46" t="s">
        <v>135</v>
      </c>
      <c r="D10" s="46" t="s">
        <v>101</v>
      </c>
      <c r="E10" s="46" t="s">
        <v>46</v>
      </c>
      <c r="F10" s="13">
        <v>92</v>
      </c>
      <c r="G10" s="47"/>
      <c r="H10" s="47"/>
      <c r="I10" s="47">
        <v>6</v>
      </c>
      <c r="J10" s="51"/>
      <c r="K10" s="51"/>
      <c r="L10" s="51"/>
      <c r="M10" s="51"/>
      <c r="N10" s="51"/>
      <c r="O10" s="51"/>
      <c r="P10" s="51"/>
      <c r="Q10" s="51"/>
      <c r="R10" s="47">
        <f t="shared" si="0"/>
        <v>6</v>
      </c>
    </row>
    <row r="11" spans="1:18" ht="15">
      <c r="A11" s="69"/>
      <c r="B11" s="47">
        <f t="shared" si="1"/>
        <v>7</v>
      </c>
      <c r="C11" s="46" t="s">
        <v>57</v>
      </c>
      <c r="D11" s="46" t="s">
        <v>94</v>
      </c>
      <c r="E11" s="46" t="s">
        <v>46</v>
      </c>
      <c r="F11" s="13">
        <v>52</v>
      </c>
      <c r="G11" s="47"/>
      <c r="H11" s="47"/>
      <c r="I11" s="47">
        <v>3</v>
      </c>
      <c r="J11" s="51"/>
      <c r="K11" s="51"/>
      <c r="L11" s="51"/>
      <c r="M11" s="51"/>
      <c r="N11" s="51"/>
      <c r="O11" s="51"/>
      <c r="P11" s="51"/>
      <c r="Q11" s="51"/>
      <c r="R11" s="47">
        <f t="shared" si="0"/>
        <v>3</v>
      </c>
    </row>
    <row r="12" spans="1:18" ht="11.25" customHeight="1">
      <c r="A12" s="69"/>
      <c r="B12" s="22"/>
      <c r="C12" s="23"/>
      <c r="D12" s="23"/>
      <c r="E12" s="23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8">
      <c r="A13" s="69"/>
      <c r="B13" s="27" t="str">
        <f>B3</f>
        <v>5000m Open</v>
      </c>
      <c r="C13" s="28"/>
      <c r="D13" s="28"/>
      <c r="E13" s="28"/>
      <c r="F13" s="28" t="s">
        <v>124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53">
        <f>R3</f>
        <v>2011</v>
      </c>
    </row>
    <row r="14" spans="1:18" s="2" customFormat="1" ht="63.75" customHeight="1">
      <c r="A14" s="69"/>
      <c r="B14" s="43" t="s">
        <v>0</v>
      </c>
      <c r="C14" s="44" t="s">
        <v>1</v>
      </c>
      <c r="D14" s="44" t="s">
        <v>2</v>
      </c>
      <c r="E14" s="44" t="s">
        <v>6</v>
      </c>
      <c r="F14" s="45" t="s">
        <v>66</v>
      </c>
      <c r="G14" s="12" t="str">
        <f aca="true" t="shared" si="2" ref="G14:Q14">IF(G4=0,"",G4)</f>
        <v>Gretzenb.</v>
      </c>
      <c r="H14" s="12" t="str">
        <f t="shared" si="2"/>
        <v>Aarau</v>
      </c>
      <c r="I14" s="12" t="str">
        <f t="shared" si="2"/>
        <v>Aarau</v>
      </c>
      <c r="J14" s="12" t="str">
        <f t="shared" si="2"/>
        <v>Kreuzling.</v>
      </c>
      <c r="K14" s="12" t="str">
        <f t="shared" si="2"/>
        <v>Dulliken</v>
      </c>
      <c r="L14" s="52">
        <f t="shared" si="2"/>
      </c>
      <c r="M14" s="52">
        <f t="shared" si="2"/>
      </c>
      <c r="N14" s="12">
        <f t="shared" si="2"/>
      </c>
      <c r="O14" s="12">
        <f t="shared" si="2"/>
      </c>
      <c r="P14" s="12">
        <f t="shared" si="2"/>
      </c>
      <c r="Q14" s="12">
        <f t="shared" si="2"/>
      </c>
      <c r="R14" s="54" t="s">
        <v>4</v>
      </c>
    </row>
    <row r="15" spans="1:18" ht="15">
      <c r="A15" s="69"/>
      <c r="B15" s="47">
        <v>1</v>
      </c>
      <c r="C15" s="46" t="s">
        <v>32</v>
      </c>
      <c r="D15" s="46" t="s">
        <v>35</v>
      </c>
      <c r="E15" s="46" t="s">
        <v>156</v>
      </c>
      <c r="F15" s="47">
        <v>110</v>
      </c>
      <c r="G15" s="47"/>
      <c r="H15" s="47">
        <v>10</v>
      </c>
      <c r="I15" s="47">
        <v>10</v>
      </c>
      <c r="J15" s="51"/>
      <c r="K15" s="51"/>
      <c r="L15" s="51"/>
      <c r="M15" s="51"/>
      <c r="N15" s="51"/>
      <c r="O15" s="51"/>
      <c r="P15" s="51"/>
      <c r="Q15" s="51"/>
      <c r="R15" s="47">
        <f aca="true" t="shared" si="3" ref="R15:R23">SUM(G15:Q15)</f>
        <v>20</v>
      </c>
    </row>
    <row r="16" spans="1:18" ht="15">
      <c r="A16" s="69"/>
      <c r="B16" s="47">
        <f>B15+1</f>
        <v>2</v>
      </c>
      <c r="C16" s="46" t="s">
        <v>57</v>
      </c>
      <c r="D16" s="46" t="s">
        <v>47</v>
      </c>
      <c r="E16" s="46" t="s">
        <v>46</v>
      </c>
      <c r="F16" s="13">
        <v>152</v>
      </c>
      <c r="G16" s="47">
        <v>10</v>
      </c>
      <c r="H16" s="47">
        <v>4</v>
      </c>
      <c r="I16" s="47">
        <v>3</v>
      </c>
      <c r="J16" s="51"/>
      <c r="K16" s="51"/>
      <c r="L16" s="51"/>
      <c r="M16" s="51"/>
      <c r="N16" s="51"/>
      <c r="O16" s="51"/>
      <c r="P16" s="51"/>
      <c r="Q16" s="51"/>
      <c r="R16" s="47">
        <f t="shared" si="3"/>
        <v>17</v>
      </c>
    </row>
    <row r="17" spans="1:18" ht="15">
      <c r="A17" s="69"/>
      <c r="B17" s="67">
        <f aca="true" t="shared" si="4" ref="B17:B23">B16+1</f>
        <v>3</v>
      </c>
      <c r="C17" s="46" t="str">
        <f>VLOOKUP($F17,Verwaltung!$A$5:$E$74,2,FALSE)</f>
        <v>Métry</v>
      </c>
      <c r="D17" s="46" t="str">
        <f>VLOOKUP($F17,Verwaltung!$A$5:$E$74,3,FALSE)</f>
        <v>Yves</v>
      </c>
      <c r="E17" s="46" t="str">
        <f>VLOOKUP($F17,Verwaltung!$A$5:$E$74,4,FALSE)</f>
        <v>ATB Emmenbrücke</v>
      </c>
      <c r="F17" s="48">
        <v>104</v>
      </c>
      <c r="G17" s="47"/>
      <c r="H17" s="47">
        <v>8</v>
      </c>
      <c r="I17" s="47">
        <v>6</v>
      </c>
      <c r="J17" s="51"/>
      <c r="K17" s="51"/>
      <c r="L17" s="51"/>
      <c r="M17" s="51"/>
      <c r="N17" s="51"/>
      <c r="O17" s="51"/>
      <c r="P17" s="51"/>
      <c r="Q17" s="51"/>
      <c r="R17" s="67">
        <f t="shared" si="3"/>
        <v>14</v>
      </c>
    </row>
    <row r="18" spans="1:18" ht="15">
      <c r="A18" s="69"/>
      <c r="B18" s="67">
        <v>3</v>
      </c>
      <c r="C18" s="46" t="s">
        <v>151</v>
      </c>
      <c r="D18" s="46" t="s">
        <v>150</v>
      </c>
      <c r="E18" s="46" t="s">
        <v>149</v>
      </c>
      <c r="F18" s="13">
        <v>135</v>
      </c>
      <c r="G18" s="47"/>
      <c r="H18" s="47">
        <v>6</v>
      </c>
      <c r="I18" s="47">
        <v>8</v>
      </c>
      <c r="J18" s="51"/>
      <c r="K18" s="51"/>
      <c r="L18" s="51"/>
      <c r="M18" s="51"/>
      <c r="N18" s="51"/>
      <c r="O18" s="51"/>
      <c r="P18" s="51"/>
      <c r="Q18" s="51"/>
      <c r="R18" s="67">
        <f t="shared" si="3"/>
        <v>14</v>
      </c>
    </row>
    <row r="19" spans="1:18" ht="15">
      <c r="A19" s="69"/>
      <c r="B19" s="47">
        <v>5</v>
      </c>
      <c r="C19" s="46" t="s">
        <v>57</v>
      </c>
      <c r="D19" s="46" t="s">
        <v>18</v>
      </c>
      <c r="E19" s="46" t="s">
        <v>46</v>
      </c>
      <c r="F19" s="13">
        <v>132</v>
      </c>
      <c r="G19" s="47">
        <v>6</v>
      </c>
      <c r="H19" s="47">
        <v>3</v>
      </c>
      <c r="I19" s="47">
        <v>4</v>
      </c>
      <c r="J19" s="51"/>
      <c r="K19" s="51"/>
      <c r="L19" s="51"/>
      <c r="M19" s="51"/>
      <c r="N19" s="51"/>
      <c r="O19" s="51"/>
      <c r="P19" s="51"/>
      <c r="Q19" s="51"/>
      <c r="R19" s="47">
        <f t="shared" si="3"/>
        <v>13</v>
      </c>
    </row>
    <row r="20" spans="1:18" ht="15">
      <c r="A20" s="69"/>
      <c r="B20" s="47">
        <f t="shared" si="4"/>
        <v>6</v>
      </c>
      <c r="C20" s="46" t="s">
        <v>44</v>
      </c>
      <c r="D20" s="46" t="s">
        <v>45</v>
      </c>
      <c r="E20" s="46" t="s">
        <v>46</v>
      </c>
      <c r="F20" s="13">
        <v>115</v>
      </c>
      <c r="G20" s="47">
        <v>8</v>
      </c>
      <c r="H20" s="47">
        <v>2</v>
      </c>
      <c r="I20" s="47">
        <v>2</v>
      </c>
      <c r="J20" s="51"/>
      <c r="K20" s="51"/>
      <c r="L20" s="51"/>
      <c r="M20" s="51"/>
      <c r="N20" s="51"/>
      <c r="O20" s="51"/>
      <c r="P20" s="51"/>
      <c r="Q20" s="51"/>
      <c r="R20" s="47">
        <f t="shared" si="3"/>
        <v>12</v>
      </c>
    </row>
    <row r="21" spans="1:18" ht="15">
      <c r="A21" s="69"/>
      <c r="B21" s="47">
        <f t="shared" si="4"/>
        <v>7</v>
      </c>
      <c r="C21" s="46" t="s">
        <v>50</v>
      </c>
      <c r="D21" s="46" t="s">
        <v>51</v>
      </c>
      <c r="E21" s="46" t="s">
        <v>46</v>
      </c>
      <c r="F21" s="13">
        <v>153</v>
      </c>
      <c r="G21" s="47">
        <v>4</v>
      </c>
      <c r="H21" s="47">
        <v>1</v>
      </c>
      <c r="I21" s="47"/>
      <c r="J21" s="51"/>
      <c r="K21" s="51"/>
      <c r="L21" s="51"/>
      <c r="M21" s="51"/>
      <c r="N21" s="51"/>
      <c r="O21" s="51"/>
      <c r="P21" s="51"/>
      <c r="Q21" s="51"/>
      <c r="R21" s="47">
        <f t="shared" si="3"/>
        <v>5</v>
      </c>
    </row>
    <row r="22" spans="1:18" ht="15">
      <c r="A22" s="69"/>
      <c r="B22" s="47">
        <f t="shared" si="4"/>
        <v>8</v>
      </c>
      <c r="C22" s="46" t="s">
        <v>100</v>
      </c>
      <c r="D22" s="46" t="s">
        <v>103</v>
      </c>
      <c r="E22" s="46" t="s">
        <v>46</v>
      </c>
      <c r="F22" s="13">
        <v>102</v>
      </c>
      <c r="G22" s="47">
        <v>3</v>
      </c>
      <c r="H22" s="47">
        <v>0</v>
      </c>
      <c r="I22" s="47">
        <v>0</v>
      </c>
      <c r="J22" s="51"/>
      <c r="K22" s="51"/>
      <c r="L22" s="51"/>
      <c r="M22" s="51"/>
      <c r="N22" s="51"/>
      <c r="O22" s="51"/>
      <c r="P22" s="51"/>
      <c r="Q22" s="51"/>
      <c r="R22" s="47">
        <f t="shared" si="3"/>
        <v>3</v>
      </c>
    </row>
    <row r="23" spans="1:18" ht="15">
      <c r="A23" s="69"/>
      <c r="B23" s="47">
        <f t="shared" si="4"/>
        <v>9</v>
      </c>
      <c r="C23" s="46" t="s">
        <v>167</v>
      </c>
      <c r="D23" s="46" t="s">
        <v>168</v>
      </c>
      <c r="E23" s="46" t="s">
        <v>156</v>
      </c>
      <c r="F23" s="13">
        <v>121</v>
      </c>
      <c r="G23" s="47"/>
      <c r="H23" s="47">
        <v>0</v>
      </c>
      <c r="I23" s="47">
        <v>1</v>
      </c>
      <c r="J23" s="51"/>
      <c r="K23" s="51"/>
      <c r="L23" s="51"/>
      <c r="M23" s="51"/>
      <c r="N23" s="51"/>
      <c r="O23" s="51"/>
      <c r="P23" s="51"/>
      <c r="Q23" s="51"/>
      <c r="R23" s="47">
        <f t="shared" si="3"/>
        <v>1</v>
      </c>
    </row>
    <row r="24" spans="1:18" ht="15">
      <c r="A24" s="69"/>
      <c r="B24" s="55"/>
      <c r="C24" s="60"/>
      <c r="D24" s="60"/>
      <c r="E24" s="60"/>
      <c r="F24" s="61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ht="5.25" customHeight="1">
      <c r="A25" s="69"/>
      <c r="B25" s="58"/>
      <c r="C25" s="56"/>
      <c r="D25" s="56"/>
      <c r="E25" s="56"/>
      <c r="F25" s="59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8"/>
    </row>
    <row r="26" spans="1:18" s="4" customFormat="1" ht="18.75" customHeight="1">
      <c r="A26" s="69"/>
      <c r="B26" s="71" t="s">
        <v>5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18" ht="30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1.25" customHeight="1">
      <c r="A28" s="14"/>
      <c r="B28" s="6"/>
      <c r="C28" s="19"/>
      <c r="D28" s="19"/>
      <c r="E28" s="19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</sheetData>
  <sheetProtection/>
  <mergeCells count="6">
    <mergeCell ref="A27:R27"/>
    <mergeCell ref="A1:D1"/>
    <mergeCell ref="A4:A26"/>
    <mergeCell ref="L1:R1"/>
    <mergeCell ref="E1:K1"/>
    <mergeCell ref="B26:R2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T1" sqref="T1"/>
    </sheetView>
  </sheetViews>
  <sheetFormatPr defaultColWidth="11.421875" defaultRowHeight="12.75"/>
  <cols>
    <col min="1" max="1" width="4.8515625" style="0" customWidth="1"/>
    <col min="2" max="2" width="4.140625" style="1" bestFit="1" customWidth="1"/>
    <col min="3" max="4" width="17.28125" style="1" customWidth="1"/>
    <col min="5" max="5" width="21.57421875" style="1" customWidth="1"/>
    <col min="6" max="6" width="9.140625" style="1" customWidth="1"/>
    <col min="7" max="9" width="5.28125" style="1" customWidth="1"/>
    <col min="10" max="17" width="5.28125" style="0" customWidth="1"/>
    <col min="18" max="18" width="8.140625" style="0" customWidth="1"/>
    <col min="19" max="19" width="0.2890625" style="0" customWidth="1"/>
    <col min="20" max="20" width="9.140625" style="0" customWidth="1"/>
  </cols>
  <sheetData>
    <row r="1" spans="1:18" ht="57" customHeight="1">
      <c r="A1" s="69"/>
      <c r="B1" s="69"/>
      <c r="C1" s="69"/>
      <c r="D1" s="72"/>
      <c r="E1" s="74"/>
      <c r="F1" s="74"/>
      <c r="G1" s="74"/>
      <c r="H1" s="74"/>
      <c r="I1" s="74"/>
      <c r="J1" s="74"/>
      <c r="K1" s="74"/>
      <c r="L1" s="73"/>
      <c r="M1" s="73"/>
      <c r="N1" s="73"/>
      <c r="O1" s="73"/>
      <c r="P1" s="73"/>
      <c r="Q1" s="73"/>
      <c r="R1" s="73"/>
    </row>
    <row r="2" spans="1:18" ht="11.25" customHeight="1">
      <c r="A2" s="14"/>
      <c r="B2" s="14"/>
      <c r="C2" s="14"/>
      <c r="D2" s="15"/>
      <c r="E2" s="16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  <c r="R2" s="17"/>
    </row>
    <row r="3" spans="1:18" ht="18">
      <c r="A3" s="26"/>
      <c r="B3" s="27" t="s">
        <v>125</v>
      </c>
      <c r="C3" s="28"/>
      <c r="D3" s="28"/>
      <c r="E3" s="28"/>
      <c r="F3" s="28" t="s">
        <v>122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3">
        <v>2011</v>
      </c>
    </row>
    <row r="4" spans="1:18" s="2" customFormat="1" ht="63.75" customHeight="1">
      <c r="A4" s="69"/>
      <c r="B4" s="43" t="s">
        <v>0</v>
      </c>
      <c r="C4" s="44"/>
      <c r="D4" s="44" t="s">
        <v>2</v>
      </c>
      <c r="E4" s="44" t="s">
        <v>6</v>
      </c>
      <c r="F4" s="45" t="s">
        <v>66</v>
      </c>
      <c r="G4" s="12" t="s">
        <v>123</v>
      </c>
      <c r="H4" s="12" t="s">
        <v>7</v>
      </c>
      <c r="I4" s="12" t="s">
        <v>7</v>
      </c>
      <c r="J4" s="12" t="s">
        <v>131</v>
      </c>
      <c r="K4" s="12" t="s">
        <v>59</v>
      </c>
      <c r="L4" s="52"/>
      <c r="M4" s="52"/>
      <c r="N4" s="12"/>
      <c r="O4" s="12"/>
      <c r="P4" s="12"/>
      <c r="Q4" s="12"/>
      <c r="R4" s="54" t="s">
        <v>4</v>
      </c>
    </row>
    <row r="5" spans="1:18" ht="13.5" customHeight="1">
      <c r="A5" s="69"/>
      <c r="B5" s="47">
        <v>1</v>
      </c>
      <c r="C5" s="46" t="s">
        <v>148</v>
      </c>
      <c r="D5" s="46" t="s">
        <v>16</v>
      </c>
      <c r="E5" s="46" t="s">
        <v>22</v>
      </c>
      <c r="F5" s="13">
        <v>114</v>
      </c>
      <c r="G5" s="47">
        <v>10</v>
      </c>
      <c r="H5" s="47">
        <v>10</v>
      </c>
      <c r="I5" s="47">
        <v>8</v>
      </c>
      <c r="J5" s="51"/>
      <c r="K5" s="51"/>
      <c r="L5" s="51"/>
      <c r="M5" s="51"/>
      <c r="N5" s="51"/>
      <c r="O5" s="51"/>
      <c r="P5" s="51"/>
      <c r="Q5" s="51"/>
      <c r="R5" s="47">
        <f aca="true" t="shared" si="0" ref="R5:R13">SUM(G5:Q5)</f>
        <v>28</v>
      </c>
    </row>
    <row r="6" spans="1:18" ht="13.5" customHeight="1">
      <c r="A6" s="69"/>
      <c r="B6" s="47">
        <f>B5+1</f>
        <v>2</v>
      </c>
      <c r="C6" s="46" t="s">
        <v>100</v>
      </c>
      <c r="D6" s="46" t="s">
        <v>101</v>
      </c>
      <c r="E6" s="46" t="s">
        <v>46</v>
      </c>
      <c r="F6" s="13">
        <v>101</v>
      </c>
      <c r="G6" s="47">
        <v>6</v>
      </c>
      <c r="H6" s="47">
        <v>8</v>
      </c>
      <c r="I6" s="47">
        <v>3</v>
      </c>
      <c r="J6" s="51"/>
      <c r="K6" s="51"/>
      <c r="L6" s="51"/>
      <c r="M6" s="51"/>
      <c r="N6" s="51"/>
      <c r="O6" s="51"/>
      <c r="P6" s="51"/>
      <c r="Q6" s="51"/>
      <c r="R6" s="47">
        <f t="shared" si="0"/>
        <v>17</v>
      </c>
    </row>
    <row r="7" spans="1:18" ht="13.5" customHeight="1">
      <c r="A7" s="69"/>
      <c r="B7" s="47">
        <f>B6+1</f>
        <v>3</v>
      </c>
      <c r="C7" s="46" t="s">
        <v>187</v>
      </c>
      <c r="D7" s="46" t="s">
        <v>186</v>
      </c>
      <c r="E7" s="46" t="s">
        <v>189</v>
      </c>
      <c r="F7" s="13">
        <v>64</v>
      </c>
      <c r="G7" s="47"/>
      <c r="H7" s="47"/>
      <c r="I7" s="47">
        <v>10</v>
      </c>
      <c r="J7" s="51"/>
      <c r="K7" s="51"/>
      <c r="L7" s="51"/>
      <c r="M7" s="51"/>
      <c r="N7" s="51"/>
      <c r="O7" s="51"/>
      <c r="P7" s="51"/>
      <c r="Q7" s="51"/>
      <c r="R7" s="47">
        <f t="shared" si="0"/>
        <v>10</v>
      </c>
    </row>
    <row r="8" spans="1:18" ht="13.5" customHeight="1">
      <c r="A8" s="69"/>
      <c r="B8" s="47">
        <f>B7+1</f>
        <v>4</v>
      </c>
      <c r="C8" s="46" t="s">
        <v>135</v>
      </c>
      <c r="D8" s="46" t="s">
        <v>101</v>
      </c>
      <c r="E8" s="46" t="s">
        <v>46</v>
      </c>
      <c r="F8" s="13">
        <v>92</v>
      </c>
      <c r="G8" s="47">
        <v>4</v>
      </c>
      <c r="H8" s="47">
        <v>3</v>
      </c>
      <c r="I8" s="47">
        <v>2</v>
      </c>
      <c r="J8" s="51"/>
      <c r="K8" s="51"/>
      <c r="L8" s="51"/>
      <c r="M8" s="51"/>
      <c r="N8" s="51"/>
      <c r="O8" s="51"/>
      <c r="P8" s="51"/>
      <c r="Q8" s="51"/>
      <c r="R8" s="47">
        <f t="shared" si="0"/>
        <v>9</v>
      </c>
    </row>
    <row r="9" spans="1:18" ht="13.5" customHeight="1">
      <c r="A9" s="69"/>
      <c r="B9" s="47">
        <f>B8+1</f>
        <v>5</v>
      </c>
      <c r="C9" s="46" t="s">
        <v>171</v>
      </c>
      <c r="D9" s="46" t="s">
        <v>172</v>
      </c>
      <c r="E9" s="46" t="s">
        <v>46</v>
      </c>
      <c r="F9" s="13">
        <v>121</v>
      </c>
      <c r="G9" s="47">
        <v>8</v>
      </c>
      <c r="H9" s="47"/>
      <c r="I9" s="47"/>
      <c r="J9" s="51"/>
      <c r="K9" s="51"/>
      <c r="L9" s="51"/>
      <c r="M9" s="51"/>
      <c r="N9" s="51"/>
      <c r="O9" s="51"/>
      <c r="P9" s="51"/>
      <c r="Q9" s="51"/>
      <c r="R9" s="47">
        <f t="shared" si="0"/>
        <v>8</v>
      </c>
    </row>
    <row r="10" spans="1:18" ht="13.5" customHeight="1">
      <c r="A10" s="69"/>
      <c r="B10" s="67">
        <f>B9+1</f>
        <v>6</v>
      </c>
      <c r="C10" s="46" t="s">
        <v>106</v>
      </c>
      <c r="D10" s="46" t="s">
        <v>107</v>
      </c>
      <c r="E10" s="46" t="s">
        <v>108</v>
      </c>
      <c r="F10" s="13">
        <v>55</v>
      </c>
      <c r="G10" s="47"/>
      <c r="H10" s="47">
        <v>6</v>
      </c>
      <c r="I10" s="47"/>
      <c r="J10" s="51"/>
      <c r="K10" s="51"/>
      <c r="L10" s="51"/>
      <c r="M10" s="51"/>
      <c r="N10" s="51"/>
      <c r="O10" s="51"/>
      <c r="P10" s="51"/>
      <c r="Q10" s="51"/>
      <c r="R10" s="67">
        <f t="shared" si="0"/>
        <v>6</v>
      </c>
    </row>
    <row r="11" spans="1:18" ht="13.5" customHeight="1">
      <c r="A11" s="69"/>
      <c r="B11" s="67">
        <v>6</v>
      </c>
      <c r="C11" s="46" t="s">
        <v>184</v>
      </c>
      <c r="D11" s="46" t="s">
        <v>183</v>
      </c>
      <c r="E11" s="46" t="s">
        <v>182</v>
      </c>
      <c r="F11" s="13">
        <v>68</v>
      </c>
      <c r="G11" s="47"/>
      <c r="H11" s="47"/>
      <c r="I11" s="47">
        <v>6</v>
      </c>
      <c r="J11" s="51"/>
      <c r="K11" s="51"/>
      <c r="L11" s="51"/>
      <c r="M11" s="51"/>
      <c r="N11" s="51"/>
      <c r="O11" s="51"/>
      <c r="P11" s="51"/>
      <c r="Q11" s="51"/>
      <c r="R11" s="67">
        <f t="shared" si="0"/>
        <v>6</v>
      </c>
    </row>
    <row r="12" spans="1:18" ht="13.5" customHeight="1">
      <c r="A12" s="69"/>
      <c r="B12" s="67">
        <v>8</v>
      </c>
      <c r="C12" s="46" t="s">
        <v>165</v>
      </c>
      <c r="D12" s="46" t="s">
        <v>166</v>
      </c>
      <c r="E12" s="46" t="s">
        <v>156</v>
      </c>
      <c r="F12" s="13">
        <v>57</v>
      </c>
      <c r="G12" s="47"/>
      <c r="H12" s="47">
        <v>4</v>
      </c>
      <c r="I12" s="47"/>
      <c r="J12" s="51"/>
      <c r="K12" s="51"/>
      <c r="L12" s="51"/>
      <c r="M12" s="51"/>
      <c r="N12" s="51"/>
      <c r="O12" s="51"/>
      <c r="P12" s="51"/>
      <c r="Q12" s="51"/>
      <c r="R12" s="67">
        <f t="shared" si="0"/>
        <v>4</v>
      </c>
    </row>
    <row r="13" spans="1:18" ht="13.5" customHeight="1">
      <c r="A13" s="69"/>
      <c r="B13" s="67">
        <v>8</v>
      </c>
      <c r="C13" s="46" t="s">
        <v>160</v>
      </c>
      <c r="D13" s="46" t="s">
        <v>159</v>
      </c>
      <c r="E13" s="46" t="s">
        <v>156</v>
      </c>
      <c r="F13" s="13">
        <v>137</v>
      </c>
      <c r="G13" s="47"/>
      <c r="H13" s="47"/>
      <c r="I13" s="47">
        <v>4</v>
      </c>
      <c r="J13" s="51"/>
      <c r="K13" s="51"/>
      <c r="L13" s="51"/>
      <c r="M13" s="51"/>
      <c r="N13" s="51"/>
      <c r="O13" s="51"/>
      <c r="P13" s="51"/>
      <c r="Q13" s="51"/>
      <c r="R13" s="67">
        <f t="shared" si="0"/>
        <v>4</v>
      </c>
    </row>
    <row r="14" spans="1:18" ht="11.25" customHeight="1">
      <c r="A14" s="69"/>
      <c r="B14" s="22"/>
      <c r="C14" s="23"/>
      <c r="D14" s="23"/>
      <c r="E14" s="23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8">
      <c r="A15" s="69"/>
      <c r="B15" s="27" t="str">
        <f>B3</f>
        <v>50m Einbein</v>
      </c>
      <c r="C15" s="28"/>
      <c r="D15" s="28"/>
      <c r="E15" s="28"/>
      <c r="F15" s="28" t="s">
        <v>124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53">
        <f>R3</f>
        <v>2011</v>
      </c>
    </row>
    <row r="16" spans="1:18" s="2" customFormat="1" ht="63.75" customHeight="1">
      <c r="A16" s="69"/>
      <c r="B16" s="43" t="s">
        <v>0</v>
      </c>
      <c r="C16" s="44" t="s">
        <v>1</v>
      </c>
      <c r="D16" s="44" t="s">
        <v>2</v>
      </c>
      <c r="E16" s="44" t="s">
        <v>6</v>
      </c>
      <c r="F16" s="45" t="s">
        <v>66</v>
      </c>
      <c r="G16" s="12" t="str">
        <f aca="true" t="shared" si="1" ref="G16:Q16">IF(G4=0,"",G4)</f>
        <v>Gretzenb.</v>
      </c>
      <c r="H16" s="12" t="str">
        <f t="shared" si="1"/>
        <v>Aarau</v>
      </c>
      <c r="I16" s="12" t="str">
        <f t="shared" si="1"/>
        <v>Aarau</v>
      </c>
      <c r="J16" s="12" t="str">
        <f t="shared" si="1"/>
        <v>Kreuzling.</v>
      </c>
      <c r="K16" s="12" t="str">
        <f t="shared" si="1"/>
        <v>Dulliken</v>
      </c>
      <c r="L16" s="52">
        <f t="shared" si="1"/>
      </c>
      <c r="M16" s="52">
        <f t="shared" si="1"/>
      </c>
      <c r="N16" s="12">
        <f t="shared" si="1"/>
      </c>
      <c r="O16" s="12">
        <f t="shared" si="1"/>
      </c>
      <c r="P16" s="12">
        <f t="shared" si="1"/>
      </c>
      <c r="Q16" s="12">
        <f t="shared" si="1"/>
      </c>
      <c r="R16" s="54" t="s">
        <v>4</v>
      </c>
    </row>
    <row r="17" spans="1:18" ht="13.5" customHeight="1">
      <c r="A17" s="69"/>
      <c r="B17" s="67">
        <v>1</v>
      </c>
      <c r="C17" s="46" t="s">
        <v>44</v>
      </c>
      <c r="D17" s="46" t="s">
        <v>45</v>
      </c>
      <c r="E17" s="46" t="s">
        <v>46</v>
      </c>
      <c r="F17" s="13">
        <v>115</v>
      </c>
      <c r="G17" s="47">
        <v>10</v>
      </c>
      <c r="H17" s="47">
        <v>4</v>
      </c>
      <c r="I17" s="47">
        <v>0</v>
      </c>
      <c r="J17" s="51"/>
      <c r="K17" s="51"/>
      <c r="L17" s="51"/>
      <c r="M17" s="51"/>
      <c r="N17" s="51"/>
      <c r="O17" s="51"/>
      <c r="P17" s="51"/>
      <c r="Q17" s="51"/>
      <c r="R17" s="67">
        <f aca="true" t="shared" si="2" ref="R17:R26">SUM(G17:Q17)</f>
        <v>14</v>
      </c>
    </row>
    <row r="18" spans="1:18" ht="13.5" customHeight="1">
      <c r="A18" s="69"/>
      <c r="B18" s="67">
        <v>1</v>
      </c>
      <c r="C18" s="46" t="str">
        <f>VLOOKUP($F18,Verwaltung!$A$5:$E$74,2,FALSE)</f>
        <v>Métry</v>
      </c>
      <c r="D18" s="46" t="str">
        <f>VLOOKUP($F18,Verwaltung!$A$5:$E$74,3,FALSE)</f>
        <v>Yves</v>
      </c>
      <c r="E18" s="46" t="str">
        <f>VLOOKUP($F18,Verwaltung!$A$5:$E$74,4,FALSE)</f>
        <v>ATB Emmenbrücke</v>
      </c>
      <c r="F18" s="48">
        <v>104</v>
      </c>
      <c r="G18" s="47"/>
      <c r="H18" s="47">
        <v>10</v>
      </c>
      <c r="I18" s="47">
        <v>4</v>
      </c>
      <c r="J18" s="51"/>
      <c r="K18" s="51"/>
      <c r="L18" s="51"/>
      <c r="M18" s="51"/>
      <c r="N18" s="51"/>
      <c r="O18" s="51"/>
      <c r="P18" s="51"/>
      <c r="Q18" s="51"/>
      <c r="R18" s="67">
        <f t="shared" si="2"/>
        <v>14</v>
      </c>
    </row>
    <row r="19" spans="1:18" ht="13.5" customHeight="1">
      <c r="A19" s="69"/>
      <c r="B19" s="47">
        <v>3</v>
      </c>
      <c r="C19" s="46" t="s">
        <v>57</v>
      </c>
      <c r="D19" s="46" t="s">
        <v>18</v>
      </c>
      <c r="E19" s="46" t="s">
        <v>46</v>
      </c>
      <c r="F19" s="13">
        <v>132</v>
      </c>
      <c r="G19" s="47">
        <v>8</v>
      </c>
      <c r="H19" s="47">
        <v>2</v>
      </c>
      <c r="I19" s="47">
        <v>1</v>
      </c>
      <c r="J19" s="51"/>
      <c r="K19" s="51"/>
      <c r="L19" s="51"/>
      <c r="M19" s="51"/>
      <c r="N19" s="51"/>
      <c r="O19" s="51"/>
      <c r="P19" s="51"/>
      <c r="Q19" s="51"/>
      <c r="R19" s="47">
        <f t="shared" si="2"/>
        <v>11</v>
      </c>
    </row>
    <row r="20" spans="1:18" ht="13.5" customHeight="1">
      <c r="A20" s="69"/>
      <c r="B20" s="47">
        <f>B19+1</f>
        <v>4</v>
      </c>
      <c r="C20" s="46" t="s">
        <v>192</v>
      </c>
      <c r="D20" s="46" t="s">
        <v>191</v>
      </c>
      <c r="E20" s="46" t="s">
        <v>189</v>
      </c>
      <c r="F20" s="13">
        <v>66</v>
      </c>
      <c r="G20" s="47"/>
      <c r="H20" s="47"/>
      <c r="I20" s="47">
        <v>10</v>
      </c>
      <c r="J20" s="51"/>
      <c r="K20" s="51"/>
      <c r="L20" s="51"/>
      <c r="M20" s="51"/>
      <c r="N20" s="51"/>
      <c r="O20" s="51"/>
      <c r="P20" s="51"/>
      <c r="Q20" s="51"/>
      <c r="R20" s="47">
        <f t="shared" si="2"/>
        <v>10</v>
      </c>
    </row>
    <row r="21" spans="1:18" ht="13.5" customHeight="1">
      <c r="A21" s="69"/>
      <c r="B21" s="67">
        <f>B20+1</f>
        <v>5</v>
      </c>
      <c r="C21" s="46" t="s">
        <v>32</v>
      </c>
      <c r="D21" s="46" t="s">
        <v>35</v>
      </c>
      <c r="E21" s="46" t="s">
        <v>156</v>
      </c>
      <c r="F21" s="47">
        <v>110</v>
      </c>
      <c r="G21" s="47"/>
      <c r="H21" s="47">
        <v>8</v>
      </c>
      <c r="I21" s="47"/>
      <c r="J21" s="51"/>
      <c r="K21" s="51"/>
      <c r="L21" s="51"/>
      <c r="M21" s="51"/>
      <c r="N21" s="51"/>
      <c r="O21" s="51"/>
      <c r="P21" s="51"/>
      <c r="Q21" s="51"/>
      <c r="R21" s="67">
        <f t="shared" si="2"/>
        <v>8</v>
      </c>
    </row>
    <row r="22" spans="1:18" ht="13.5" customHeight="1">
      <c r="A22" s="69"/>
      <c r="B22" s="67">
        <v>5</v>
      </c>
      <c r="C22" s="46" t="s">
        <v>38</v>
      </c>
      <c r="D22" s="46" t="s">
        <v>193</v>
      </c>
      <c r="E22" s="46" t="s">
        <v>39</v>
      </c>
      <c r="F22" s="13">
        <v>63</v>
      </c>
      <c r="G22" s="47"/>
      <c r="H22" s="47"/>
      <c r="I22" s="47">
        <v>8</v>
      </c>
      <c r="J22" s="51"/>
      <c r="K22" s="51"/>
      <c r="L22" s="51"/>
      <c r="M22" s="51"/>
      <c r="N22" s="51"/>
      <c r="O22" s="51"/>
      <c r="P22" s="51"/>
      <c r="Q22" s="51"/>
      <c r="R22" s="67">
        <f t="shared" si="2"/>
        <v>8</v>
      </c>
    </row>
    <row r="23" spans="1:18" ht="13.5" customHeight="1">
      <c r="A23" s="69"/>
      <c r="B23" s="67">
        <v>7</v>
      </c>
      <c r="C23" s="46" t="s">
        <v>167</v>
      </c>
      <c r="D23" s="46" t="s">
        <v>168</v>
      </c>
      <c r="E23" s="46" t="s">
        <v>156</v>
      </c>
      <c r="F23" s="13">
        <v>121</v>
      </c>
      <c r="G23" s="47"/>
      <c r="H23" s="47">
        <v>6</v>
      </c>
      <c r="I23" s="47"/>
      <c r="J23" s="51"/>
      <c r="K23" s="51"/>
      <c r="L23" s="51"/>
      <c r="M23" s="51"/>
      <c r="N23" s="51"/>
      <c r="O23" s="51"/>
      <c r="P23" s="51"/>
      <c r="Q23" s="51"/>
      <c r="R23" s="67">
        <f t="shared" si="2"/>
        <v>6</v>
      </c>
    </row>
    <row r="24" spans="1:18" ht="13.5" customHeight="1">
      <c r="A24" s="69"/>
      <c r="B24" s="67">
        <v>7</v>
      </c>
      <c r="C24" s="46" t="s">
        <v>192</v>
      </c>
      <c r="D24" s="46" t="s">
        <v>196</v>
      </c>
      <c r="E24" s="46" t="s">
        <v>189</v>
      </c>
      <c r="F24" s="13">
        <v>67</v>
      </c>
      <c r="G24" s="47"/>
      <c r="H24" s="47"/>
      <c r="I24" s="47">
        <v>6</v>
      </c>
      <c r="J24" s="51"/>
      <c r="K24" s="51"/>
      <c r="L24" s="51"/>
      <c r="M24" s="51"/>
      <c r="N24" s="51"/>
      <c r="O24" s="51"/>
      <c r="P24" s="51"/>
      <c r="Q24" s="51"/>
      <c r="R24" s="67">
        <f t="shared" si="2"/>
        <v>6</v>
      </c>
    </row>
    <row r="25" spans="1:18" ht="13.5" customHeight="1">
      <c r="A25" s="69"/>
      <c r="B25" s="47">
        <v>9</v>
      </c>
      <c r="C25" s="46" t="s">
        <v>100</v>
      </c>
      <c r="D25" s="46" t="s">
        <v>103</v>
      </c>
      <c r="E25" s="46" t="s">
        <v>46</v>
      </c>
      <c r="F25" s="13">
        <v>102</v>
      </c>
      <c r="G25" s="47"/>
      <c r="H25" s="47">
        <v>3</v>
      </c>
      <c r="I25" s="47">
        <v>2</v>
      </c>
      <c r="J25" s="51"/>
      <c r="K25" s="51"/>
      <c r="L25" s="51"/>
      <c r="M25" s="51"/>
      <c r="N25" s="51"/>
      <c r="O25" s="51"/>
      <c r="P25" s="51"/>
      <c r="Q25" s="51"/>
      <c r="R25" s="47">
        <f t="shared" si="2"/>
        <v>5</v>
      </c>
    </row>
    <row r="26" spans="1:18" ht="13.5" customHeight="1">
      <c r="A26" s="69"/>
      <c r="B26" s="47">
        <f>B25+1</f>
        <v>10</v>
      </c>
      <c r="C26" s="46" t="s">
        <v>106</v>
      </c>
      <c r="D26" s="46" t="s">
        <v>114</v>
      </c>
      <c r="E26" s="46" t="s">
        <v>108</v>
      </c>
      <c r="F26" s="13">
        <v>56</v>
      </c>
      <c r="G26" s="47"/>
      <c r="H26" s="47"/>
      <c r="I26" s="47">
        <v>3</v>
      </c>
      <c r="J26" s="51"/>
      <c r="K26" s="51"/>
      <c r="L26" s="51"/>
      <c r="M26" s="51"/>
      <c r="N26" s="51"/>
      <c r="O26" s="51"/>
      <c r="P26" s="51"/>
      <c r="Q26" s="51"/>
      <c r="R26" s="47">
        <f t="shared" si="2"/>
        <v>3</v>
      </c>
    </row>
    <row r="27" spans="1:18" ht="5.25" customHeight="1">
      <c r="A27" s="69"/>
      <c r="B27" s="58"/>
      <c r="C27" s="56"/>
      <c r="D27" s="56"/>
      <c r="E27" s="56"/>
      <c r="F27" s="59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8"/>
    </row>
    <row r="28" spans="1:18" s="4" customFormat="1" ht="18.75" customHeight="1">
      <c r="A28" s="69"/>
      <c r="B28" s="71" t="s">
        <v>5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 ht="30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ht="11.25" customHeight="1">
      <c r="A30" s="14"/>
      <c r="B30" s="6"/>
      <c r="C30" s="19"/>
      <c r="D30" s="19"/>
      <c r="E30" s="19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</sheetData>
  <sheetProtection/>
  <mergeCells count="6">
    <mergeCell ref="A29:R29"/>
    <mergeCell ref="A1:D1"/>
    <mergeCell ref="A4:A28"/>
    <mergeCell ref="L1:R1"/>
    <mergeCell ref="E1:K1"/>
    <mergeCell ref="B28:R2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T1" sqref="T1"/>
    </sheetView>
  </sheetViews>
  <sheetFormatPr defaultColWidth="11.421875" defaultRowHeight="12.75"/>
  <cols>
    <col min="1" max="1" width="4.8515625" style="0" customWidth="1"/>
    <col min="2" max="2" width="4.140625" style="1" bestFit="1" customWidth="1"/>
    <col min="3" max="4" width="17.28125" style="1" customWidth="1"/>
    <col min="5" max="5" width="21.57421875" style="1" customWidth="1"/>
    <col min="6" max="6" width="9.140625" style="1" customWidth="1"/>
    <col min="7" max="9" width="5.28125" style="1" customWidth="1"/>
    <col min="10" max="17" width="5.28125" style="0" customWidth="1"/>
    <col min="18" max="18" width="8.140625" style="0" customWidth="1"/>
    <col min="19" max="19" width="0.2890625" style="0" customWidth="1"/>
    <col min="20" max="20" width="9.140625" style="0" customWidth="1"/>
  </cols>
  <sheetData>
    <row r="1" spans="1:18" ht="57" customHeight="1">
      <c r="A1" s="69"/>
      <c r="B1" s="69"/>
      <c r="C1" s="69"/>
      <c r="D1" s="72"/>
      <c r="E1" s="74"/>
      <c r="F1" s="74"/>
      <c r="G1" s="74"/>
      <c r="H1" s="74"/>
      <c r="I1" s="74"/>
      <c r="J1" s="74"/>
      <c r="K1" s="74"/>
      <c r="L1" s="73"/>
      <c r="M1" s="73"/>
      <c r="N1" s="73"/>
      <c r="O1" s="73"/>
      <c r="P1" s="73"/>
      <c r="Q1" s="73"/>
      <c r="R1" s="73"/>
    </row>
    <row r="2" spans="1:18" ht="11.25" customHeight="1">
      <c r="A2" s="14"/>
      <c r="B2" s="14"/>
      <c r="C2" s="14"/>
      <c r="D2" s="15"/>
      <c r="E2" s="16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  <c r="R2" s="17"/>
    </row>
    <row r="3" spans="1:18" ht="18">
      <c r="A3" s="26"/>
      <c r="B3" s="27" t="s">
        <v>173</v>
      </c>
      <c r="C3" s="28"/>
      <c r="D3" s="28"/>
      <c r="E3" s="28"/>
      <c r="F3" s="28" t="s">
        <v>122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3">
        <v>2011</v>
      </c>
    </row>
    <row r="4" spans="1:18" s="2" customFormat="1" ht="63.75" customHeight="1">
      <c r="A4" s="69"/>
      <c r="B4" s="43" t="s">
        <v>0</v>
      </c>
      <c r="C4" s="44"/>
      <c r="D4" s="44" t="s">
        <v>2</v>
      </c>
      <c r="E4" s="44" t="s">
        <v>6</v>
      </c>
      <c r="F4" s="45" t="s">
        <v>66</v>
      </c>
      <c r="G4" s="12" t="s">
        <v>123</v>
      </c>
      <c r="H4" s="12" t="s">
        <v>7</v>
      </c>
      <c r="I4" s="12" t="s">
        <v>7</v>
      </c>
      <c r="J4" s="12" t="s">
        <v>131</v>
      </c>
      <c r="K4" s="12" t="s">
        <v>59</v>
      </c>
      <c r="L4" s="52"/>
      <c r="M4" s="52"/>
      <c r="N4" s="12"/>
      <c r="O4" s="12"/>
      <c r="P4" s="12"/>
      <c r="Q4" s="12"/>
      <c r="R4" s="54" t="s">
        <v>4</v>
      </c>
    </row>
    <row r="5" spans="1:18" ht="15">
      <c r="A5" s="69"/>
      <c r="B5" s="47">
        <v>1</v>
      </c>
      <c r="C5" s="46" t="s">
        <v>148</v>
      </c>
      <c r="D5" s="46" t="s">
        <v>16</v>
      </c>
      <c r="E5" s="46" t="s">
        <v>22</v>
      </c>
      <c r="F5" s="13">
        <v>114</v>
      </c>
      <c r="G5" s="47">
        <v>10</v>
      </c>
      <c r="H5" s="47">
        <v>10</v>
      </c>
      <c r="I5" s="47">
        <v>6</v>
      </c>
      <c r="J5" s="51"/>
      <c r="K5" s="51"/>
      <c r="L5" s="51"/>
      <c r="M5" s="51"/>
      <c r="N5" s="51"/>
      <c r="O5" s="51"/>
      <c r="P5" s="51"/>
      <c r="Q5" s="51"/>
      <c r="R5" s="47">
        <f>SUM(G5:Q5)</f>
        <v>26</v>
      </c>
    </row>
    <row r="6" spans="1:18" ht="15">
      <c r="A6" s="69"/>
      <c r="B6" s="47">
        <f>B5+1</f>
        <v>2</v>
      </c>
      <c r="C6" s="46" t="s">
        <v>100</v>
      </c>
      <c r="D6" s="46" t="s">
        <v>101</v>
      </c>
      <c r="E6" s="46" t="s">
        <v>46</v>
      </c>
      <c r="F6" s="13">
        <v>101</v>
      </c>
      <c r="G6" s="47">
        <v>8</v>
      </c>
      <c r="H6" s="47"/>
      <c r="I6" s="47">
        <v>4</v>
      </c>
      <c r="J6" s="51"/>
      <c r="K6" s="51"/>
      <c r="L6" s="51"/>
      <c r="M6" s="51"/>
      <c r="N6" s="51"/>
      <c r="O6" s="51"/>
      <c r="P6" s="51"/>
      <c r="Q6" s="51"/>
      <c r="R6" s="47">
        <f>SUM(G6:Q6)</f>
        <v>12</v>
      </c>
    </row>
    <row r="7" spans="1:18" ht="15">
      <c r="A7" s="69"/>
      <c r="B7" s="47">
        <f>B6+1</f>
        <v>3</v>
      </c>
      <c r="C7" s="46" t="s">
        <v>187</v>
      </c>
      <c r="D7" s="46" t="s">
        <v>186</v>
      </c>
      <c r="E7" s="46" t="s">
        <v>189</v>
      </c>
      <c r="F7" s="13">
        <v>64</v>
      </c>
      <c r="G7" s="47"/>
      <c r="H7" s="47"/>
      <c r="I7" s="47">
        <v>10</v>
      </c>
      <c r="J7" s="51"/>
      <c r="K7" s="51"/>
      <c r="L7" s="51"/>
      <c r="M7" s="51"/>
      <c r="N7" s="51"/>
      <c r="O7" s="51"/>
      <c r="P7" s="51"/>
      <c r="Q7" s="51"/>
      <c r="R7" s="47">
        <f>SUM(G7:Q7)</f>
        <v>10</v>
      </c>
    </row>
    <row r="8" spans="1:18" ht="15">
      <c r="A8" s="69"/>
      <c r="B8" s="47">
        <f>B7+1</f>
        <v>4</v>
      </c>
      <c r="C8" s="46" t="s">
        <v>187</v>
      </c>
      <c r="D8" s="46" t="s">
        <v>188</v>
      </c>
      <c r="E8" s="46" t="s">
        <v>189</v>
      </c>
      <c r="F8" s="13">
        <v>65</v>
      </c>
      <c r="G8" s="47"/>
      <c r="H8" s="47"/>
      <c r="I8" s="47">
        <v>8</v>
      </c>
      <c r="J8" s="51"/>
      <c r="K8" s="51"/>
      <c r="L8" s="51"/>
      <c r="M8" s="51"/>
      <c r="N8" s="51"/>
      <c r="O8" s="51"/>
      <c r="P8" s="51"/>
      <c r="Q8" s="51"/>
      <c r="R8" s="47">
        <f>SUM(G8:Q8)</f>
        <v>8</v>
      </c>
    </row>
    <row r="9" spans="1:18" ht="11.25" customHeight="1">
      <c r="A9" s="69"/>
      <c r="B9" s="22"/>
      <c r="C9" s="23"/>
      <c r="D9" s="23"/>
      <c r="E9" s="23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8">
      <c r="A10" s="69"/>
      <c r="B10" s="27" t="str">
        <f>B3</f>
        <v>30m Radlauf</v>
      </c>
      <c r="C10" s="28"/>
      <c r="D10" s="28"/>
      <c r="E10" s="28"/>
      <c r="F10" s="28" t="s">
        <v>124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53">
        <f>R3</f>
        <v>2011</v>
      </c>
    </row>
    <row r="11" spans="1:18" s="2" customFormat="1" ht="63.75" customHeight="1">
      <c r="A11" s="69"/>
      <c r="B11" s="43" t="s">
        <v>0</v>
      </c>
      <c r="C11" s="44" t="s">
        <v>1</v>
      </c>
      <c r="D11" s="44" t="s">
        <v>2</v>
      </c>
      <c r="E11" s="44" t="s">
        <v>6</v>
      </c>
      <c r="F11" s="45" t="s">
        <v>66</v>
      </c>
      <c r="G11" s="12" t="str">
        <f aca="true" t="shared" si="0" ref="G11:Q11">IF(G4=0,"",G4)</f>
        <v>Gretzenb.</v>
      </c>
      <c r="H11" s="12" t="str">
        <f t="shared" si="0"/>
        <v>Aarau</v>
      </c>
      <c r="I11" s="12" t="str">
        <f t="shared" si="0"/>
        <v>Aarau</v>
      </c>
      <c r="J11" s="12" t="str">
        <f t="shared" si="0"/>
        <v>Kreuzling.</v>
      </c>
      <c r="K11" s="12" t="str">
        <f t="shared" si="0"/>
        <v>Dulliken</v>
      </c>
      <c r="L11" s="52">
        <f t="shared" si="0"/>
      </c>
      <c r="M11" s="52">
        <f t="shared" si="0"/>
      </c>
      <c r="N11" s="12">
        <f t="shared" si="0"/>
      </c>
      <c r="O11" s="12">
        <f t="shared" si="0"/>
      </c>
      <c r="P11" s="12">
        <f t="shared" si="0"/>
      </c>
      <c r="Q11" s="12">
        <f t="shared" si="0"/>
      </c>
      <c r="R11" s="54" t="s">
        <v>4</v>
      </c>
    </row>
    <row r="12" spans="1:18" ht="15">
      <c r="A12" s="69"/>
      <c r="B12" s="67">
        <v>1</v>
      </c>
      <c r="C12" s="46" t="str">
        <f>VLOOKUP($F12,Verwaltung!$A$5:$E$74,2,FALSE)</f>
        <v>Métry</v>
      </c>
      <c r="D12" s="46" t="str">
        <f>VLOOKUP($F12,Verwaltung!$A$5:$E$74,3,FALSE)</f>
        <v>Yves</v>
      </c>
      <c r="E12" s="46" t="str">
        <f>VLOOKUP($F12,Verwaltung!$A$5:$E$74,4,FALSE)</f>
        <v>ATB Emmenbrücke</v>
      </c>
      <c r="F12" s="48">
        <v>104</v>
      </c>
      <c r="G12" s="47"/>
      <c r="H12" s="47">
        <v>10</v>
      </c>
      <c r="I12" s="47"/>
      <c r="J12" s="51"/>
      <c r="K12" s="51"/>
      <c r="L12" s="51"/>
      <c r="M12" s="51"/>
      <c r="N12" s="51"/>
      <c r="O12" s="51"/>
      <c r="P12" s="51"/>
      <c r="Q12" s="51"/>
      <c r="R12" s="67">
        <f>SUM(G12:Q12)</f>
        <v>10</v>
      </c>
    </row>
    <row r="13" spans="1:18" ht="15">
      <c r="A13" s="69"/>
      <c r="B13" s="67">
        <v>1</v>
      </c>
      <c r="C13" s="46" t="s">
        <v>38</v>
      </c>
      <c r="D13" s="46" t="s">
        <v>193</v>
      </c>
      <c r="E13" s="46" t="s">
        <v>39</v>
      </c>
      <c r="F13" s="48">
        <v>63</v>
      </c>
      <c r="G13" s="47"/>
      <c r="H13" s="47"/>
      <c r="I13" s="47">
        <v>10</v>
      </c>
      <c r="J13" s="51"/>
      <c r="K13" s="51"/>
      <c r="L13" s="51"/>
      <c r="M13" s="51"/>
      <c r="N13" s="51"/>
      <c r="O13" s="51"/>
      <c r="P13" s="51"/>
      <c r="Q13" s="51"/>
      <c r="R13" s="67">
        <f>SUM(G13:Q13)</f>
        <v>10</v>
      </c>
    </row>
    <row r="14" spans="1:18" ht="15">
      <c r="A14" s="69"/>
      <c r="B14" s="47">
        <v>3</v>
      </c>
      <c r="C14" s="46" t="s">
        <v>32</v>
      </c>
      <c r="D14" s="46" t="s">
        <v>35</v>
      </c>
      <c r="E14" s="46" t="s">
        <v>156</v>
      </c>
      <c r="F14" s="48">
        <v>110</v>
      </c>
      <c r="G14" s="47"/>
      <c r="H14" s="47"/>
      <c r="I14" s="47">
        <v>8</v>
      </c>
      <c r="J14" s="51"/>
      <c r="K14" s="51"/>
      <c r="L14" s="51"/>
      <c r="M14" s="51"/>
      <c r="N14" s="51"/>
      <c r="O14" s="51"/>
      <c r="P14" s="51"/>
      <c r="Q14" s="51"/>
      <c r="R14" s="47">
        <f>SUM(G14:Q14)</f>
        <v>8</v>
      </c>
    </row>
    <row r="15" spans="1:18" ht="15">
      <c r="A15" s="69"/>
      <c r="B15" s="47">
        <f>B14+1</f>
        <v>4</v>
      </c>
      <c r="C15" s="46" t="s">
        <v>192</v>
      </c>
      <c r="D15" s="46" t="s">
        <v>196</v>
      </c>
      <c r="E15" s="46" t="s">
        <v>189</v>
      </c>
      <c r="F15" s="48">
        <v>67</v>
      </c>
      <c r="G15" s="47"/>
      <c r="H15" s="47"/>
      <c r="I15" s="47">
        <v>6</v>
      </c>
      <c r="J15" s="51"/>
      <c r="K15" s="51"/>
      <c r="L15" s="51"/>
      <c r="M15" s="51"/>
      <c r="N15" s="51"/>
      <c r="O15" s="51"/>
      <c r="P15" s="51"/>
      <c r="Q15" s="51"/>
      <c r="R15" s="47">
        <f>SUM(G15:Q15)</f>
        <v>6</v>
      </c>
    </row>
    <row r="16" spans="1:18" ht="15">
      <c r="A16" s="69"/>
      <c r="B16" s="47">
        <f>B15+1</f>
        <v>5</v>
      </c>
      <c r="C16" s="46" t="s">
        <v>44</v>
      </c>
      <c r="D16" s="46" t="s">
        <v>45</v>
      </c>
      <c r="E16" s="46" t="s">
        <v>46</v>
      </c>
      <c r="F16" s="48">
        <v>115</v>
      </c>
      <c r="G16" s="47"/>
      <c r="H16" s="47"/>
      <c r="I16" s="47">
        <v>4</v>
      </c>
      <c r="J16" s="51"/>
      <c r="K16" s="51"/>
      <c r="L16" s="51"/>
      <c r="M16" s="51"/>
      <c r="N16" s="51"/>
      <c r="O16" s="51"/>
      <c r="P16" s="51"/>
      <c r="Q16" s="51"/>
      <c r="R16" s="47">
        <f>SUM(G16:Q16)</f>
        <v>4</v>
      </c>
    </row>
    <row r="17" spans="1:18" ht="15">
      <c r="A17" s="69"/>
      <c r="B17" s="55"/>
      <c r="C17" s="56"/>
      <c r="D17" s="56"/>
      <c r="E17" s="56"/>
      <c r="F17" s="59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5">
      <c r="A18" s="69"/>
      <c r="B18" s="55"/>
      <c r="C18" s="56"/>
      <c r="D18" s="56"/>
      <c r="E18" s="56"/>
      <c r="F18" s="59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5">
      <c r="A19" s="69"/>
      <c r="B19" s="55"/>
      <c r="C19" s="56"/>
      <c r="D19" s="56"/>
      <c r="E19" s="56"/>
      <c r="F19" s="59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5">
      <c r="A20" s="69"/>
      <c r="B20" s="55"/>
      <c r="C20" s="56"/>
      <c r="D20" s="56"/>
      <c r="E20" s="56"/>
      <c r="F20" s="59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5">
      <c r="A21" s="69"/>
      <c r="B21" s="55"/>
      <c r="C21" s="56"/>
      <c r="D21" s="56"/>
      <c r="E21" s="56"/>
      <c r="F21" s="59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5">
      <c r="A22" s="69"/>
      <c r="B22" s="55"/>
      <c r="C22" s="56"/>
      <c r="D22" s="56"/>
      <c r="E22" s="56"/>
      <c r="F22" s="59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15">
      <c r="A23" s="69"/>
      <c r="B23" s="55"/>
      <c r="C23" s="56"/>
      <c r="D23" s="56"/>
      <c r="E23" s="56"/>
      <c r="F23" s="59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15">
      <c r="A24" s="69"/>
      <c r="B24" s="55"/>
      <c r="C24" s="56"/>
      <c r="D24" s="56"/>
      <c r="E24" s="56"/>
      <c r="F24" s="59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5.25" customHeight="1">
      <c r="A25" s="69"/>
      <c r="B25" s="58"/>
      <c r="C25" s="56"/>
      <c r="D25" s="56"/>
      <c r="E25" s="56"/>
      <c r="F25" s="59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8"/>
    </row>
    <row r="26" spans="1:18" s="4" customFormat="1" ht="18.75" customHeight="1">
      <c r="A26" s="69"/>
      <c r="B26" s="71" t="s">
        <v>5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18" ht="30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1.25" customHeight="1">
      <c r="A28" s="14"/>
      <c r="B28" s="6"/>
      <c r="C28" s="19"/>
      <c r="D28" s="19"/>
      <c r="E28" s="19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</sheetData>
  <sheetProtection/>
  <mergeCells count="6">
    <mergeCell ref="A27:R27"/>
    <mergeCell ref="A1:D1"/>
    <mergeCell ref="A4:A26"/>
    <mergeCell ref="L1:R1"/>
    <mergeCell ref="E1:K1"/>
    <mergeCell ref="B26:R2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3"/>
  <sheetViews>
    <sheetView workbookViewId="0" topLeftCell="A1">
      <selection activeCell="T1" sqref="T1"/>
    </sheetView>
  </sheetViews>
  <sheetFormatPr defaultColWidth="11.421875" defaultRowHeight="12.75"/>
  <cols>
    <col min="1" max="1" width="4.8515625" style="0" customWidth="1"/>
    <col min="2" max="2" width="4.140625" style="1" bestFit="1" customWidth="1"/>
    <col min="3" max="4" width="17.28125" style="1" customWidth="1"/>
    <col min="5" max="5" width="21.57421875" style="1" customWidth="1"/>
    <col min="6" max="6" width="9.140625" style="1" customWidth="1"/>
    <col min="7" max="9" width="5.28125" style="1" customWidth="1"/>
    <col min="10" max="17" width="5.28125" style="0" customWidth="1"/>
    <col min="18" max="18" width="8.140625" style="0" customWidth="1"/>
    <col min="19" max="19" width="0.2890625" style="0" customWidth="1"/>
    <col min="20" max="20" width="9.140625" style="0" customWidth="1"/>
  </cols>
  <sheetData>
    <row r="1" spans="1:18" ht="57" customHeight="1">
      <c r="A1" s="69"/>
      <c r="B1" s="69"/>
      <c r="C1" s="69"/>
      <c r="D1" s="72"/>
      <c r="E1" s="74"/>
      <c r="F1" s="74"/>
      <c r="G1" s="74"/>
      <c r="H1" s="74"/>
      <c r="I1" s="74"/>
      <c r="J1" s="74"/>
      <c r="K1" s="74"/>
      <c r="L1" s="73"/>
      <c r="M1" s="73"/>
      <c r="N1" s="73"/>
      <c r="O1" s="73"/>
      <c r="P1" s="73"/>
      <c r="Q1" s="73"/>
      <c r="R1" s="73"/>
    </row>
    <row r="2" spans="1:18" ht="11.25" customHeight="1">
      <c r="A2" s="14"/>
      <c r="B2" s="14"/>
      <c r="C2" s="14"/>
      <c r="D2" s="15"/>
      <c r="E2" s="16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  <c r="R2" s="17"/>
    </row>
    <row r="3" spans="1:18" ht="18">
      <c r="A3" s="26"/>
      <c r="B3" s="27" t="s">
        <v>174</v>
      </c>
      <c r="C3" s="28"/>
      <c r="D3" s="28"/>
      <c r="E3" s="28"/>
      <c r="F3" s="28" t="s">
        <v>122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3">
        <v>2011</v>
      </c>
    </row>
    <row r="4" spans="1:18" s="2" customFormat="1" ht="63.75" customHeight="1">
      <c r="A4" s="69"/>
      <c r="B4" s="43" t="s">
        <v>0</v>
      </c>
      <c r="C4" s="44"/>
      <c r="D4" s="44" t="s">
        <v>2</v>
      </c>
      <c r="E4" s="44" t="s">
        <v>6</v>
      </c>
      <c r="F4" s="45" t="s">
        <v>66</v>
      </c>
      <c r="G4" s="12" t="s">
        <v>123</v>
      </c>
      <c r="H4" s="12" t="s">
        <v>7</v>
      </c>
      <c r="I4" s="12" t="s">
        <v>7</v>
      </c>
      <c r="J4" s="12" t="s">
        <v>131</v>
      </c>
      <c r="K4" s="12" t="s">
        <v>59</v>
      </c>
      <c r="L4" s="52"/>
      <c r="M4" s="52"/>
      <c r="N4" s="12"/>
      <c r="O4" s="12"/>
      <c r="P4" s="12"/>
      <c r="Q4" s="12"/>
      <c r="R4" s="54" t="s">
        <v>4</v>
      </c>
    </row>
    <row r="5" spans="1:18" ht="15">
      <c r="A5" s="69"/>
      <c r="B5" s="47">
        <v>1</v>
      </c>
      <c r="C5" s="46" t="s">
        <v>148</v>
      </c>
      <c r="D5" s="46" t="s">
        <v>16</v>
      </c>
      <c r="E5" s="46" t="s">
        <v>22</v>
      </c>
      <c r="F5" s="48"/>
      <c r="G5" s="47"/>
      <c r="H5" s="47">
        <v>10</v>
      </c>
      <c r="I5" s="47">
        <v>10</v>
      </c>
      <c r="J5" s="51"/>
      <c r="K5" s="51"/>
      <c r="L5" s="51"/>
      <c r="M5" s="51"/>
      <c r="N5" s="51"/>
      <c r="O5" s="51"/>
      <c r="P5" s="51"/>
      <c r="Q5" s="51"/>
      <c r="R5" s="47">
        <f aca="true" t="shared" si="0" ref="R5:R15">SUM(G5:Q5)</f>
        <v>20</v>
      </c>
    </row>
    <row r="6" spans="1:18" ht="15">
      <c r="A6" s="69"/>
      <c r="B6" s="47">
        <f>B5+1</f>
        <v>2</v>
      </c>
      <c r="C6" s="46" t="s">
        <v>100</v>
      </c>
      <c r="D6" s="46" t="s">
        <v>101</v>
      </c>
      <c r="E6" s="46" t="s">
        <v>46</v>
      </c>
      <c r="F6" s="48"/>
      <c r="G6" s="47"/>
      <c r="H6" s="47">
        <v>8</v>
      </c>
      <c r="I6" s="47">
        <v>3</v>
      </c>
      <c r="J6" s="51"/>
      <c r="K6" s="51"/>
      <c r="L6" s="51"/>
      <c r="M6" s="51"/>
      <c r="N6" s="51"/>
      <c r="O6" s="51"/>
      <c r="P6" s="51"/>
      <c r="Q6" s="51"/>
      <c r="R6" s="47">
        <f t="shared" si="0"/>
        <v>11</v>
      </c>
    </row>
    <row r="7" spans="1:18" ht="15">
      <c r="A7" s="69"/>
      <c r="B7" s="67">
        <f>B6+1</f>
        <v>3</v>
      </c>
      <c r="C7" s="46" t="s">
        <v>187</v>
      </c>
      <c r="D7" s="46" t="s">
        <v>188</v>
      </c>
      <c r="E7" s="46" t="s">
        <v>189</v>
      </c>
      <c r="F7" s="48" t="s">
        <v>199</v>
      </c>
      <c r="G7" s="47"/>
      <c r="H7" s="47"/>
      <c r="I7" s="47">
        <v>8</v>
      </c>
      <c r="J7" s="51"/>
      <c r="K7" s="51"/>
      <c r="L7" s="51"/>
      <c r="M7" s="51"/>
      <c r="N7" s="51"/>
      <c r="O7" s="51"/>
      <c r="P7" s="51"/>
      <c r="Q7" s="51"/>
      <c r="R7" s="67">
        <f t="shared" si="0"/>
        <v>8</v>
      </c>
    </row>
    <row r="8" spans="1:18" ht="15">
      <c r="A8" s="69"/>
      <c r="B8" s="67">
        <v>3</v>
      </c>
      <c r="C8" s="46" t="s">
        <v>160</v>
      </c>
      <c r="D8" s="46" t="s">
        <v>159</v>
      </c>
      <c r="E8" s="46" t="s">
        <v>156</v>
      </c>
      <c r="F8" s="48"/>
      <c r="G8" s="47"/>
      <c r="H8" s="47">
        <v>4</v>
      </c>
      <c r="I8" s="47">
        <v>4</v>
      </c>
      <c r="J8" s="51"/>
      <c r="K8" s="51"/>
      <c r="L8" s="51"/>
      <c r="M8" s="51"/>
      <c r="N8" s="51"/>
      <c r="O8" s="51"/>
      <c r="P8" s="51"/>
      <c r="Q8" s="51"/>
      <c r="R8" s="67">
        <f t="shared" si="0"/>
        <v>8</v>
      </c>
    </row>
    <row r="9" spans="1:18" ht="15">
      <c r="A9" s="69"/>
      <c r="B9" s="67">
        <v>5</v>
      </c>
      <c r="C9" s="46" t="s">
        <v>165</v>
      </c>
      <c r="D9" s="46" t="s">
        <v>166</v>
      </c>
      <c r="E9" s="46" t="s">
        <v>156</v>
      </c>
      <c r="F9" s="48"/>
      <c r="G9" s="47"/>
      <c r="H9" s="47">
        <v>6</v>
      </c>
      <c r="I9" s="47"/>
      <c r="J9" s="51"/>
      <c r="K9" s="51"/>
      <c r="L9" s="51"/>
      <c r="M9" s="51"/>
      <c r="N9" s="51"/>
      <c r="O9" s="51"/>
      <c r="P9" s="51"/>
      <c r="Q9" s="51"/>
      <c r="R9" s="67">
        <f t="shared" si="0"/>
        <v>6</v>
      </c>
    </row>
    <row r="10" spans="1:18" ht="15">
      <c r="A10" s="69"/>
      <c r="B10" s="67">
        <v>5</v>
      </c>
      <c r="C10" s="46" t="s">
        <v>187</v>
      </c>
      <c r="D10" s="46" t="s">
        <v>186</v>
      </c>
      <c r="E10" s="46" t="s">
        <v>189</v>
      </c>
      <c r="F10" s="48" t="s">
        <v>199</v>
      </c>
      <c r="G10" s="47"/>
      <c r="H10" s="47"/>
      <c r="I10" s="47">
        <v>6</v>
      </c>
      <c r="J10" s="51"/>
      <c r="K10" s="51"/>
      <c r="L10" s="51"/>
      <c r="M10" s="51"/>
      <c r="N10" s="51"/>
      <c r="O10" s="51"/>
      <c r="P10" s="51"/>
      <c r="Q10" s="51"/>
      <c r="R10" s="67">
        <f t="shared" si="0"/>
        <v>6</v>
      </c>
    </row>
    <row r="11" spans="1:18" ht="15">
      <c r="A11" s="69"/>
      <c r="B11" s="67">
        <v>7</v>
      </c>
      <c r="C11" s="46" t="s">
        <v>158</v>
      </c>
      <c r="D11" s="46" t="s">
        <v>157</v>
      </c>
      <c r="E11" s="46" t="s">
        <v>156</v>
      </c>
      <c r="F11" s="48"/>
      <c r="G11" s="47"/>
      <c r="H11" s="47">
        <v>3</v>
      </c>
      <c r="I11" s="47"/>
      <c r="J11" s="51"/>
      <c r="K11" s="51"/>
      <c r="L11" s="51"/>
      <c r="M11" s="51"/>
      <c r="N11" s="51"/>
      <c r="O11" s="51"/>
      <c r="P11" s="51"/>
      <c r="Q11" s="51"/>
      <c r="R11" s="67">
        <f t="shared" si="0"/>
        <v>3</v>
      </c>
    </row>
    <row r="12" spans="1:18" ht="15">
      <c r="A12" s="69"/>
      <c r="B12" s="67">
        <v>7</v>
      </c>
      <c r="C12" s="46" t="s">
        <v>154</v>
      </c>
      <c r="D12" s="46" t="s">
        <v>155</v>
      </c>
      <c r="E12" s="46" t="s">
        <v>156</v>
      </c>
      <c r="F12" s="48"/>
      <c r="G12" s="47"/>
      <c r="H12" s="47">
        <v>2</v>
      </c>
      <c r="I12" s="47">
        <v>1</v>
      </c>
      <c r="J12" s="51"/>
      <c r="K12" s="51"/>
      <c r="L12" s="51"/>
      <c r="M12" s="51"/>
      <c r="N12" s="51"/>
      <c r="O12" s="51"/>
      <c r="P12" s="51"/>
      <c r="Q12" s="51"/>
      <c r="R12" s="67">
        <f t="shared" si="0"/>
        <v>3</v>
      </c>
    </row>
    <row r="13" spans="1:18" ht="15">
      <c r="A13" s="69"/>
      <c r="B13" s="67">
        <v>7</v>
      </c>
      <c r="C13" s="46" t="s">
        <v>135</v>
      </c>
      <c r="D13" s="46" t="s">
        <v>101</v>
      </c>
      <c r="E13" s="46" t="s">
        <v>46</v>
      </c>
      <c r="F13" s="48"/>
      <c r="G13" s="47"/>
      <c r="H13" s="47">
        <v>1</v>
      </c>
      <c r="I13" s="47">
        <v>2</v>
      </c>
      <c r="J13" s="51"/>
      <c r="K13" s="51"/>
      <c r="L13" s="51"/>
      <c r="M13" s="51"/>
      <c r="N13" s="51"/>
      <c r="O13" s="51"/>
      <c r="P13" s="51"/>
      <c r="Q13" s="51"/>
      <c r="R13" s="67">
        <f t="shared" si="0"/>
        <v>3</v>
      </c>
    </row>
    <row r="14" spans="1:18" ht="15">
      <c r="A14" s="69"/>
      <c r="B14" s="67">
        <v>10</v>
      </c>
      <c r="C14" s="46" t="s">
        <v>141</v>
      </c>
      <c r="D14" s="46" t="s">
        <v>140</v>
      </c>
      <c r="E14" s="46" t="s">
        <v>46</v>
      </c>
      <c r="F14" s="48"/>
      <c r="G14" s="47"/>
      <c r="H14" s="47">
        <v>0</v>
      </c>
      <c r="I14" s="47">
        <v>0</v>
      </c>
      <c r="J14" s="51"/>
      <c r="K14" s="51"/>
      <c r="L14" s="51"/>
      <c r="M14" s="51"/>
      <c r="N14" s="51"/>
      <c r="O14" s="51"/>
      <c r="P14" s="51"/>
      <c r="Q14" s="51"/>
      <c r="R14" s="67">
        <f t="shared" si="0"/>
        <v>0</v>
      </c>
    </row>
    <row r="15" spans="1:18" ht="15">
      <c r="A15" s="69"/>
      <c r="B15" s="67">
        <v>10</v>
      </c>
      <c r="C15" s="46" t="s">
        <v>57</v>
      </c>
      <c r="D15" s="46" t="s">
        <v>94</v>
      </c>
      <c r="E15" s="46" t="s">
        <v>46</v>
      </c>
      <c r="F15" s="48"/>
      <c r="G15" s="47"/>
      <c r="H15" s="47"/>
      <c r="I15" s="47">
        <v>0</v>
      </c>
      <c r="J15" s="51"/>
      <c r="K15" s="51"/>
      <c r="L15" s="51"/>
      <c r="M15" s="51"/>
      <c r="N15" s="51"/>
      <c r="O15" s="51"/>
      <c r="P15" s="51"/>
      <c r="Q15" s="51"/>
      <c r="R15" s="67">
        <f t="shared" si="0"/>
        <v>0</v>
      </c>
    </row>
    <row r="16" spans="1:18" ht="15">
      <c r="A16" s="69"/>
      <c r="B16" s="55"/>
      <c r="C16" s="56"/>
      <c r="D16" s="56"/>
      <c r="E16" s="56"/>
      <c r="F16" s="66"/>
      <c r="G16" s="55"/>
      <c r="H16" s="55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15">
      <c r="A17" s="69"/>
      <c r="B17" s="55"/>
      <c r="C17" s="56"/>
      <c r="D17" s="56"/>
      <c r="E17" s="56"/>
      <c r="F17" s="66"/>
      <c r="G17" s="55"/>
      <c r="H17" s="55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5">
      <c r="A18" s="69"/>
      <c r="B18" s="55"/>
      <c r="C18" s="56"/>
      <c r="D18" s="56"/>
      <c r="E18" s="56"/>
      <c r="F18" s="66"/>
      <c r="G18" s="55"/>
      <c r="H18" s="55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5">
      <c r="A19" s="69"/>
      <c r="B19" s="55"/>
      <c r="C19" s="56"/>
      <c r="D19" s="56"/>
      <c r="E19" s="56"/>
      <c r="F19" s="66"/>
      <c r="G19" s="55"/>
      <c r="H19" s="55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5">
      <c r="A20" s="69"/>
      <c r="B20" s="55"/>
      <c r="C20" s="56"/>
      <c r="D20" s="56"/>
      <c r="E20" s="56"/>
      <c r="F20" s="66"/>
      <c r="G20" s="55"/>
      <c r="H20" s="55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15">
      <c r="A21" s="69"/>
      <c r="B21" s="55"/>
      <c r="C21" s="56"/>
      <c r="D21" s="56"/>
      <c r="E21" s="56"/>
      <c r="F21" s="66"/>
      <c r="G21" s="55"/>
      <c r="H21" s="55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15">
      <c r="A22" s="69"/>
      <c r="B22" s="55"/>
      <c r="C22" s="56"/>
      <c r="D22" s="56"/>
      <c r="E22" s="56"/>
      <c r="F22" s="66"/>
      <c r="G22" s="55"/>
      <c r="H22" s="55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18" ht="15">
      <c r="A23" s="69"/>
      <c r="B23" s="55"/>
      <c r="C23" s="56"/>
      <c r="D23" s="56"/>
      <c r="E23" s="56"/>
      <c r="F23" s="66"/>
      <c r="G23" s="55"/>
      <c r="H23" s="55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18" ht="15">
      <c r="A24" s="69"/>
      <c r="B24" s="55"/>
      <c r="C24" s="56"/>
      <c r="D24" s="56"/>
      <c r="E24" s="56"/>
      <c r="F24" s="66"/>
      <c r="G24" s="55"/>
      <c r="H24" s="55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ht="15">
      <c r="A25" s="69"/>
      <c r="B25" s="55"/>
      <c r="C25" s="56"/>
      <c r="D25" s="56"/>
      <c r="E25" s="56"/>
      <c r="F25" s="66"/>
      <c r="G25" s="55"/>
      <c r="H25" s="55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1:18" ht="15">
      <c r="A26" s="69"/>
      <c r="B26" s="55"/>
      <c r="C26" s="56"/>
      <c r="D26" s="56"/>
      <c r="E26" s="56"/>
      <c r="F26" s="66"/>
      <c r="G26" s="55"/>
      <c r="H26" s="55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18" ht="15">
      <c r="A27" s="69"/>
      <c r="B27" s="55"/>
      <c r="C27" s="56"/>
      <c r="D27" s="56"/>
      <c r="E27" s="56"/>
      <c r="F27" s="66"/>
      <c r="G27" s="55"/>
      <c r="H27" s="55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8" ht="5.25" customHeight="1">
      <c r="A28" s="69"/>
      <c r="B28" s="58"/>
      <c r="C28" s="56"/>
      <c r="D28" s="56"/>
      <c r="E28" s="56"/>
      <c r="F28" s="59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8"/>
    </row>
    <row r="29" spans="1:18" s="4" customFormat="1" ht="18.75" customHeight="1">
      <c r="A29" s="69"/>
      <c r="B29" s="71" t="s">
        <v>5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1:18" ht="30" customHeight="1">
      <c r="A30" s="69"/>
      <c r="B30" s="62"/>
      <c r="C30" s="63"/>
      <c r="D30" s="63"/>
      <c r="E30" s="63"/>
      <c r="F30" s="64"/>
      <c r="G30" s="62"/>
      <c r="H30" s="62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 ht="18">
      <c r="A31" s="69"/>
      <c r="B31" s="27" t="str">
        <f>B3</f>
        <v>IUF Slalom</v>
      </c>
      <c r="C31" s="28"/>
      <c r="D31" s="28"/>
      <c r="E31" s="28"/>
      <c r="F31" s="28" t="s">
        <v>124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53">
        <f>R3</f>
        <v>2011</v>
      </c>
    </row>
    <row r="32" spans="1:18" s="2" customFormat="1" ht="63.75" customHeight="1">
      <c r="A32" s="69"/>
      <c r="B32" s="43" t="s">
        <v>0</v>
      </c>
      <c r="C32" s="44" t="s">
        <v>1</v>
      </c>
      <c r="D32" s="44" t="s">
        <v>2</v>
      </c>
      <c r="E32" s="44" t="s">
        <v>6</v>
      </c>
      <c r="F32" s="45" t="s">
        <v>66</v>
      </c>
      <c r="G32" s="12" t="str">
        <f aca="true" t="shared" si="1" ref="G32:Q32">IF(G4=0,"",G4)</f>
        <v>Gretzenb.</v>
      </c>
      <c r="H32" s="12" t="str">
        <f t="shared" si="1"/>
        <v>Aarau</v>
      </c>
      <c r="I32" s="12" t="str">
        <f t="shared" si="1"/>
        <v>Aarau</v>
      </c>
      <c r="J32" s="12" t="str">
        <f t="shared" si="1"/>
        <v>Kreuzling.</v>
      </c>
      <c r="K32" s="12" t="str">
        <f t="shared" si="1"/>
        <v>Dulliken</v>
      </c>
      <c r="L32" s="52">
        <f t="shared" si="1"/>
      </c>
      <c r="M32" s="52">
        <f t="shared" si="1"/>
      </c>
      <c r="N32" s="12">
        <f t="shared" si="1"/>
      </c>
      <c r="O32" s="12">
        <f t="shared" si="1"/>
      </c>
      <c r="P32" s="12">
        <f t="shared" si="1"/>
      </c>
      <c r="Q32" s="12">
        <f t="shared" si="1"/>
      </c>
      <c r="R32" s="54" t="s">
        <v>4</v>
      </c>
    </row>
    <row r="33" spans="1:18" ht="15">
      <c r="A33" s="69"/>
      <c r="B33" s="47">
        <v>1</v>
      </c>
      <c r="C33" s="46" t="s">
        <v>32</v>
      </c>
      <c r="D33" s="46" t="s">
        <v>35</v>
      </c>
      <c r="E33" s="46" t="s">
        <v>156</v>
      </c>
      <c r="F33" s="48"/>
      <c r="G33" s="47"/>
      <c r="H33" s="47">
        <v>10</v>
      </c>
      <c r="I33" s="47">
        <v>10</v>
      </c>
      <c r="J33" s="51"/>
      <c r="K33" s="51"/>
      <c r="L33" s="51"/>
      <c r="M33" s="51"/>
      <c r="N33" s="51"/>
      <c r="O33" s="51"/>
      <c r="P33" s="51"/>
      <c r="Q33" s="51"/>
      <c r="R33" s="47">
        <f aca="true" t="shared" si="2" ref="R33:R48">SUM(G33:Q33)</f>
        <v>20</v>
      </c>
    </row>
    <row r="34" spans="1:18" ht="15">
      <c r="A34" s="69"/>
      <c r="B34" s="47">
        <f>B33+1</f>
        <v>2</v>
      </c>
      <c r="C34" s="46" t="s">
        <v>32</v>
      </c>
      <c r="D34" s="46" t="s">
        <v>33</v>
      </c>
      <c r="E34" s="46" t="s">
        <v>156</v>
      </c>
      <c r="F34" s="48"/>
      <c r="G34" s="47"/>
      <c r="H34" s="47">
        <v>8</v>
      </c>
      <c r="I34" s="47">
        <v>8</v>
      </c>
      <c r="J34" s="51"/>
      <c r="K34" s="51"/>
      <c r="L34" s="51"/>
      <c r="M34" s="51"/>
      <c r="N34" s="51"/>
      <c r="O34" s="51"/>
      <c r="P34" s="51"/>
      <c r="Q34" s="51"/>
      <c r="R34" s="47">
        <f t="shared" si="2"/>
        <v>16</v>
      </c>
    </row>
    <row r="35" spans="1:18" ht="15">
      <c r="A35" s="69"/>
      <c r="B35" s="47">
        <f>B34+1</f>
        <v>3</v>
      </c>
      <c r="C35" s="46" t="s">
        <v>57</v>
      </c>
      <c r="D35" s="46" t="s">
        <v>18</v>
      </c>
      <c r="E35" s="46" t="s">
        <v>46</v>
      </c>
      <c r="F35" s="48"/>
      <c r="G35" s="47"/>
      <c r="H35" s="47">
        <v>6</v>
      </c>
      <c r="I35" s="47">
        <v>3</v>
      </c>
      <c r="J35" s="51"/>
      <c r="K35" s="51"/>
      <c r="L35" s="51"/>
      <c r="M35" s="51"/>
      <c r="N35" s="51"/>
      <c r="O35" s="51"/>
      <c r="P35" s="51"/>
      <c r="Q35" s="51"/>
      <c r="R35" s="47">
        <f t="shared" si="2"/>
        <v>9</v>
      </c>
    </row>
    <row r="36" spans="1:18" ht="15">
      <c r="A36" s="69"/>
      <c r="B36" s="47">
        <f>B35+1</f>
        <v>4</v>
      </c>
      <c r="C36" s="46" t="s">
        <v>192</v>
      </c>
      <c r="D36" s="46" t="s">
        <v>196</v>
      </c>
      <c r="E36" s="46" t="s">
        <v>189</v>
      </c>
      <c r="F36" s="48"/>
      <c r="G36" s="47"/>
      <c r="H36" s="47"/>
      <c r="I36" s="47">
        <v>6</v>
      </c>
      <c r="J36" s="51"/>
      <c r="K36" s="51"/>
      <c r="L36" s="51"/>
      <c r="M36" s="51"/>
      <c r="N36" s="51"/>
      <c r="O36" s="51"/>
      <c r="P36" s="51"/>
      <c r="Q36" s="51"/>
      <c r="R36" s="47">
        <f t="shared" si="2"/>
        <v>6</v>
      </c>
    </row>
    <row r="37" spans="1:18" ht="15">
      <c r="A37" s="69"/>
      <c r="B37" s="67">
        <f>B36+1</f>
        <v>5</v>
      </c>
      <c r="C37" s="46" t="s">
        <v>151</v>
      </c>
      <c r="D37" s="46" t="s">
        <v>150</v>
      </c>
      <c r="E37" s="46" t="s">
        <v>149</v>
      </c>
      <c r="F37" s="48"/>
      <c r="G37" s="47"/>
      <c r="H37" s="47">
        <v>4</v>
      </c>
      <c r="I37" s="47"/>
      <c r="J37" s="51"/>
      <c r="K37" s="51"/>
      <c r="L37" s="51"/>
      <c r="M37" s="51"/>
      <c r="N37" s="51"/>
      <c r="O37" s="51"/>
      <c r="P37" s="51"/>
      <c r="Q37" s="51"/>
      <c r="R37" s="67">
        <f t="shared" si="2"/>
        <v>4</v>
      </c>
    </row>
    <row r="38" spans="1:18" ht="15">
      <c r="A38" s="69"/>
      <c r="B38" s="67">
        <v>5</v>
      </c>
      <c r="C38" s="46" t="s">
        <v>192</v>
      </c>
      <c r="D38" s="46" t="s">
        <v>191</v>
      </c>
      <c r="E38" s="46" t="s">
        <v>189</v>
      </c>
      <c r="F38" s="48"/>
      <c r="G38" s="47"/>
      <c r="H38" s="47"/>
      <c r="I38" s="47">
        <v>4</v>
      </c>
      <c r="J38" s="51"/>
      <c r="K38" s="51"/>
      <c r="L38" s="51"/>
      <c r="M38" s="51"/>
      <c r="N38" s="51"/>
      <c r="O38" s="51"/>
      <c r="P38" s="51"/>
      <c r="Q38" s="51"/>
      <c r="R38" s="67">
        <f t="shared" si="2"/>
        <v>4</v>
      </c>
    </row>
    <row r="39" spans="1:18" ht="15">
      <c r="A39" s="69"/>
      <c r="B39" s="67">
        <v>7</v>
      </c>
      <c r="C39" s="46" t="s">
        <v>163</v>
      </c>
      <c r="D39" s="46" t="s">
        <v>164</v>
      </c>
      <c r="E39" s="46" t="s">
        <v>149</v>
      </c>
      <c r="F39" s="48"/>
      <c r="G39" s="47"/>
      <c r="H39" s="47">
        <v>3</v>
      </c>
      <c r="I39" s="47"/>
      <c r="J39" s="51"/>
      <c r="K39" s="51"/>
      <c r="L39" s="51"/>
      <c r="M39" s="51"/>
      <c r="N39" s="51"/>
      <c r="O39" s="51"/>
      <c r="P39" s="51"/>
      <c r="Q39" s="51"/>
      <c r="R39" s="67">
        <f t="shared" si="2"/>
        <v>3</v>
      </c>
    </row>
    <row r="40" spans="1:18" ht="15">
      <c r="A40" s="69"/>
      <c r="B40" s="67">
        <v>7</v>
      </c>
      <c r="C40" s="46" t="s">
        <v>167</v>
      </c>
      <c r="D40" s="46" t="s">
        <v>168</v>
      </c>
      <c r="E40" s="46" t="s">
        <v>156</v>
      </c>
      <c r="F40" s="48"/>
      <c r="G40" s="47"/>
      <c r="H40" s="47">
        <v>2</v>
      </c>
      <c r="I40" s="47">
        <v>1</v>
      </c>
      <c r="J40" s="51"/>
      <c r="K40" s="51"/>
      <c r="L40" s="51"/>
      <c r="M40" s="51"/>
      <c r="N40" s="51"/>
      <c r="O40" s="51"/>
      <c r="P40" s="51"/>
      <c r="Q40" s="51"/>
      <c r="R40" s="67">
        <f t="shared" si="2"/>
        <v>3</v>
      </c>
    </row>
    <row r="41" spans="1:18" ht="15">
      <c r="A41" s="69"/>
      <c r="B41" s="47">
        <v>9</v>
      </c>
      <c r="C41" s="46" t="s">
        <v>114</v>
      </c>
      <c r="D41" s="46" t="s">
        <v>106</v>
      </c>
      <c r="E41" s="46" t="s">
        <v>108</v>
      </c>
      <c r="F41" s="48"/>
      <c r="G41" s="47"/>
      <c r="H41" s="47"/>
      <c r="I41" s="47">
        <v>2</v>
      </c>
      <c r="J41" s="51"/>
      <c r="K41" s="51"/>
      <c r="L41" s="51"/>
      <c r="M41" s="51"/>
      <c r="N41" s="51"/>
      <c r="O41" s="51"/>
      <c r="P41" s="51"/>
      <c r="Q41" s="51"/>
      <c r="R41" s="47">
        <f t="shared" si="2"/>
        <v>2</v>
      </c>
    </row>
    <row r="42" spans="1:18" ht="15">
      <c r="A42" s="69"/>
      <c r="B42" s="47">
        <f>B41+1</f>
        <v>10</v>
      </c>
      <c r="C42" s="46" t="s">
        <v>44</v>
      </c>
      <c r="D42" s="46" t="s">
        <v>45</v>
      </c>
      <c r="E42" s="46" t="s">
        <v>46</v>
      </c>
      <c r="F42" s="48"/>
      <c r="G42" s="47"/>
      <c r="H42" s="47">
        <v>1</v>
      </c>
      <c r="I42" s="47">
        <v>0</v>
      </c>
      <c r="J42" s="51"/>
      <c r="K42" s="51"/>
      <c r="L42" s="51"/>
      <c r="M42" s="51"/>
      <c r="N42" s="51"/>
      <c r="O42" s="51"/>
      <c r="P42" s="51"/>
      <c r="Q42" s="51"/>
      <c r="R42" s="47">
        <f t="shared" si="2"/>
        <v>1</v>
      </c>
    </row>
    <row r="43" spans="1:18" ht="15">
      <c r="A43" s="69"/>
      <c r="B43" s="67">
        <f>B42+1</f>
        <v>11</v>
      </c>
      <c r="C43" s="46" t="s">
        <v>100</v>
      </c>
      <c r="D43" s="46" t="s">
        <v>103</v>
      </c>
      <c r="E43" s="46" t="s">
        <v>46</v>
      </c>
      <c r="F43" s="48"/>
      <c r="G43" s="47"/>
      <c r="H43" s="47">
        <v>0</v>
      </c>
      <c r="I43" s="47">
        <v>0</v>
      </c>
      <c r="J43" s="51"/>
      <c r="K43" s="51"/>
      <c r="L43" s="51"/>
      <c r="M43" s="51"/>
      <c r="N43" s="51"/>
      <c r="O43" s="51"/>
      <c r="P43" s="51"/>
      <c r="Q43" s="51"/>
      <c r="R43" s="67">
        <f t="shared" si="2"/>
        <v>0</v>
      </c>
    </row>
    <row r="44" spans="1:18" ht="15">
      <c r="A44" s="69"/>
      <c r="B44" s="67">
        <v>11</v>
      </c>
      <c r="C44" s="46" t="s">
        <v>50</v>
      </c>
      <c r="D44" s="46" t="s">
        <v>51</v>
      </c>
      <c r="E44" s="46" t="s">
        <v>46</v>
      </c>
      <c r="F44" s="48"/>
      <c r="G44" s="47"/>
      <c r="H44" s="47">
        <v>0</v>
      </c>
      <c r="I44" s="47">
        <v>0</v>
      </c>
      <c r="J44" s="51"/>
      <c r="K44" s="51"/>
      <c r="L44" s="51"/>
      <c r="M44" s="51"/>
      <c r="N44" s="51"/>
      <c r="O44" s="51"/>
      <c r="P44" s="51"/>
      <c r="Q44" s="51"/>
      <c r="R44" s="67">
        <f t="shared" si="2"/>
        <v>0</v>
      </c>
    </row>
    <row r="45" spans="1:18" ht="15">
      <c r="A45" s="69"/>
      <c r="B45" s="67">
        <v>11</v>
      </c>
      <c r="C45" s="46" t="s">
        <v>162</v>
      </c>
      <c r="D45" s="46" t="s">
        <v>161</v>
      </c>
      <c r="E45" s="46" t="s">
        <v>156</v>
      </c>
      <c r="F45" s="48"/>
      <c r="G45" s="47"/>
      <c r="H45" s="47">
        <v>0</v>
      </c>
      <c r="I45" s="47"/>
      <c r="J45" s="51"/>
      <c r="K45" s="51"/>
      <c r="L45" s="51"/>
      <c r="M45" s="51"/>
      <c r="N45" s="51"/>
      <c r="O45" s="51"/>
      <c r="P45" s="51"/>
      <c r="Q45" s="51"/>
      <c r="R45" s="67">
        <f t="shared" si="2"/>
        <v>0</v>
      </c>
    </row>
    <row r="46" spans="1:18" ht="15">
      <c r="A46" s="69"/>
      <c r="B46" s="67">
        <v>11</v>
      </c>
      <c r="C46" s="46" t="s">
        <v>38</v>
      </c>
      <c r="D46" s="46" t="s">
        <v>193</v>
      </c>
      <c r="E46" s="46" t="s">
        <v>39</v>
      </c>
      <c r="F46" s="48"/>
      <c r="G46" s="47"/>
      <c r="H46" s="47"/>
      <c r="I46" s="47">
        <v>0</v>
      </c>
      <c r="J46" s="51"/>
      <c r="K46" s="51"/>
      <c r="L46" s="51"/>
      <c r="M46" s="51"/>
      <c r="N46" s="51"/>
      <c r="O46" s="51"/>
      <c r="P46" s="51"/>
      <c r="Q46" s="51"/>
      <c r="R46" s="67">
        <f t="shared" si="2"/>
        <v>0</v>
      </c>
    </row>
    <row r="47" spans="1:18" ht="15">
      <c r="A47" s="69"/>
      <c r="B47" s="67">
        <v>11</v>
      </c>
      <c r="C47" s="46" t="s">
        <v>57</v>
      </c>
      <c r="D47" s="46" t="s">
        <v>47</v>
      </c>
      <c r="E47" s="46" t="s">
        <v>46</v>
      </c>
      <c r="F47" s="48"/>
      <c r="G47" s="47"/>
      <c r="H47" s="47"/>
      <c r="I47" s="47">
        <v>0</v>
      </c>
      <c r="J47" s="51"/>
      <c r="K47" s="51"/>
      <c r="L47" s="51"/>
      <c r="M47" s="51"/>
      <c r="N47" s="51"/>
      <c r="O47" s="51"/>
      <c r="P47" s="51"/>
      <c r="Q47" s="51"/>
      <c r="R47" s="67">
        <f t="shared" si="2"/>
        <v>0</v>
      </c>
    </row>
    <row r="48" spans="1:18" ht="15">
      <c r="A48" s="69"/>
      <c r="B48" s="67">
        <v>11</v>
      </c>
      <c r="C48" s="46" t="s">
        <v>194</v>
      </c>
      <c r="D48" s="46" t="s">
        <v>195</v>
      </c>
      <c r="E48" s="46" t="s">
        <v>156</v>
      </c>
      <c r="F48" s="48"/>
      <c r="G48" s="47"/>
      <c r="H48" s="47"/>
      <c r="I48" s="47">
        <v>0</v>
      </c>
      <c r="J48" s="51"/>
      <c r="K48" s="51"/>
      <c r="L48" s="51"/>
      <c r="M48" s="51"/>
      <c r="N48" s="51"/>
      <c r="O48" s="51"/>
      <c r="P48" s="51"/>
      <c r="Q48" s="51"/>
      <c r="R48" s="67">
        <f t="shared" si="2"/>
        <v>0</v>
      </c>
    </row>
    <row r="49" spans="1:18" ht="15">
      <c r="A49" s="69"/>
      <c r="B49" s="55"/>
      <c r="C49" s="56"/>
      <c r="D49" s="56"/>
      <c r="E49" s="56"/>
      <c r="F49" s="66"/>
      <c r="G49" s="55"/>
      <c r="H49" s="55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15">
      <c r="A50" s="69"/>
      <c r="B50" s="55"/>
      <c r="C50" s="56"/>
      <c r="D50" s="56"/>
      <c r="E50" s="56"/>
      <c r="F50" s="66"/>
      <c r="G50" s="55"/>
      <c r="H50" s="55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15">
      <c r="A51" s="69"/>
      <c r="B51" s="55"/>
      <c r="C51" s="56"/>
      <c r="D51" s="56"/>
      <c r="E51" s="56"/>
      <c r="F51" s="66"/>
      <c r="G51" s="55"/>
      <c r="H51" s="55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15">
      <c r="A52" s="69"/>
      <c r="B52" s="55"/>
      <c r="C52" s="56"/>
      <c r="D52" s="56"/>
      <c r="E52" s="56"/>
      <c r="F52" s="66"/>
      <c r="G52" s="55"/>
      <c r="H52" s="55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5">
      <c r="A53" s="69"/>
      <c r="B53" s="55"/>
      <c r="C53" s="56"/>
      <c r="D53" s="56"/>
      <c r="E53" s="56"/>
      <c r="F53" s="66"/>
      <c r="G53" s="55"/>
      <c r="H53" s="55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15">
      <c r="A54" s="69"/>
      <c r="B54" s="55"/>
      <c r="C54" s="56"/>
      <c r="D54" s="56"/>
      <c r="E54" s="56"/>
      <c r="F54" s="66"/>
      <c r="G54" s="55"/>
      <c r="H54" s="55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5">
      <c r="A55" s="69"/>
      <c r="B55" s="55"/>
      <c r="C55" s="56"/>
      <c r="D55" s="56"/>
      <c r="E55" s="56"/>
      <c r="F55" s="66"/>
      <c r="G55" s="55"/>
      <c r="H55" s="55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 ht="15">
      <c r="A56" s="69"/>
      <c r="B56" s="55"/>
      <c r="C56" s="56"/>
      <c r="D56" s="56"/>
      <c r="E56" s="56"/>
      <c r="F56" s="66"/>
      <c r="G56" s="55"/>
      <c r="H56" s="55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15">
      <c r="A57" s="69"/>
      <c r="B57" s="55"/>
      <c r="C57" s="56"/>
      <c r="D57" s="56"/>
      <c r="E57" s="56"/>
      <c r="F57" s="66"/>
      <c r="G57" s="55"/>
      <c r="H57" s="55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 ht="15">
      <c r="A58" s="69"/>
      <c r="B58" s="55"/>
      <c r="C58" s="56"/>
      <c r="D58" s="56"/>
      <c r="E58" s="56"/>
      <c r="F58" s="66"/>
      <c r="G58" s="55"/>
      <c r="H58" s="55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 ht="15">
      <c r="A59" s="69"/>
      <c r="B59" s="55"/>
      <c r="C59" s="56"/>
      <c r="D59" s="56"/>
      <c r="E59" s="56"/>
      <c r="F59" s="66"/>
      <c r="G59" s="55"/>
      <c r="H59" s="55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ht="5.25" customHeight="1">
      <c r="A60" s="69"/>
      <c r="B60" s="58"/>
      <c r="C60" s="56"/>
      <c r="D60" s="56"/>
      <c r="E60" s="56"/>
      <c r="F60" s="59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8"/>
    </row>
    <row r="61" spans="1:18" s="4" customFormat="1" ht="18.75" customHeight="1">
      <c r="A61" s="69"/>
      <c r="B61" s="71" t="s">
        <v>5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1:18" ht="30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1:18" ht="15">
      <c r="A63" s="14"/>
      <c r="B63" s="55"/>
      <c r="C63" s="56"/>
      <c r="D63" s="56"/>
      <c r="E63" s="56"/>
      <c r="F63" s="66"/>
      <c r="G63" s="55"/>
      <c r="H63" s="55"/>
      <c r="I63" s="57"/>
      <c r="J63" s="57"/>
      <c r="K63" s="57"/>
      <c r="L63" s="57"/>
      <c r="M63" s="57"/>
      <c r="N63" s="57"/>
      <c r="O63" s="57"/>
      <c r="P63" s="57"/>
      <c r="Q63" s="57"/>
      <c r="R63" s="57"/>
    </row>
  </sheetData>
  <sheetProtection/>
  <mergeCells count="7">
    <mergeCell ref="A62:R62"/>
    <mergeCell ref="A1:D1"/>
    <mergeCell ref="A4:A61"/>
    <mergeCell ref="L1:R1"/>
    <mergeCell ref="E1:K1"/>
    <mergeCell ref="B61:R61"/>
    <mergeCell ref="B29:R2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Mitarbeiter</cp:lastModifiedBy>
  <cp:lastPrinted>2011-06-21T06:38:57Z</cp:lastPrinted>
  <dcterms:created xsi:type="dcterms:W3CDTF">2007-01-07T10:40:49Z</dcterms:created>
  <dcterms:modified xsi:type="dcterms:W3CDTF">2011-06-21T08:34:07Z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