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2"/>
  </bookViews>
  <sheets>
    <sheet name="Auslosung" sheetId="1" r:id="rId1"/>
    <sheet name="Spielpläne" sheetId="2" r:id="rId2"/>
    <sheet name="Resultate" sheetId="3" r:id="rId3"/>
  </sheets>
  <definedNames/>
  <calcPr fullCalcOnLoad="1"/>
</workbook>
</file>

<file path=xl/sharedStrings.xml><?xml version="1.0" encoding="utf-8"?>
<sst xmlns="http://schemas.openxmlformats.org/spreadsheetml/2006/main" count="328" uniqueCount="79">
  <si>
    <t>Topf 1</t>
  </si>
  <si>
    <t>Topf 2</t>
  </si>
  <si>
    <t>Mannschaften</t>
  </si>
  <si>
    <t>Black Hawks</t>
  </si>
  <si>
    <t>Illertal 1</t>
  </si>
  <si>
    <t>Unicycle Tigers 1</t>
  </si>
  <si>
    <t>Speedy Bickers</t>
  </si>
  <si>
    <t>Devils</t>
  </si>
  <si>
    <t>Wülflinger Füchse</t>
  </si>
  <si>
    <t>Tekkonkinkreet</t>
  </si>
  <si>
    <t>Indien Crow</t>
  </si>
  <si>
    <t>Hot wheels</t>
  </si>
  <si>
    <t>Bündnerbiir</t>
  </si>
  <si>
    <t>Auslosung Mannschaften         2008</t>
  </si>
  <si>
    <t>Turnier:</t>
  </si>
  <si>
    <t>Datum:</t>
  </si>
  <si>
    <t>Spiel Nr.:</t>
  </si>
  <si>
    <t>Start</t>
  </si>
  <si>
    <t>Ende</t>
  </si>
  <si>
    <t>Team 1</t>
  </si>
  <si>
    <t>:</t>
  </si>
  <si>
    <t>Team 2</t>
  </si>
  <si>
    <t>Tore</t>
  </si>
  <si>
    <t>Punkte</t>
  </si>
  <si>
    <t>Spielpläne                                        LIGA   A</t>
  </si>
  <si>
    <t>Turnier</t>
  </si>
  <si>
    <t>Mannschaften Topf 1</t>
  </si>
  <si>
    <t>Spielzeiten</t>
  </si>
  <si>
    <t>Start:</t>
  </si>
  <si>
    <t>Spielzeit:</t>
  </si>
  <si>
    <t>Pausen:</t>
  </si>
  <si>
    <t>Grosse Pause:</t>
  </si>
  <si>
    <t>Schiedsricheter</t>
  </si>
  <si>
    <t>lead</t>
  </si>
  <si>
    <t>second</t>
  </si>
  <si>
    <t>head</t>
  </si>
  <si>
    <t>Teamsitzung</t>
  </si>
  <si>
    <t>Teamsitzung:</t>
  </si>
  <si>
    <t xml:space="preserve">Spiel 1 </t>
  </si>
  <si>
    <t xml:space="preserve">Spiel 2 </t>
  </si>
  <si>
    <t>Spiel 3</t>
  </si>
  <si>
    <t>Spiel 4</t>
  </si>
  <si>
    <t>Total</t>
  </si>
  <si>
    <t>Plus/minus Tore</t>
  </si>
  <si>
    <t xml:space="preserve">Rang </t>
  </si>
  <si>
    <t>Team</t>
  </si>
  <si>
    <t>Erzielte Tore</t>
  </si>
  <si>
    <t>Erhaltene Tore</t>
  </si>
  <si>
    <t>Verein:</t>
  </si>
  <si>
    <t>Finalrunde</t>
  </si>
  <si>
    <t>Platz 9 und 10</t>
  </si>
  <si>
    <t>Zwischenrunde</t>
  </si>
  <si>
    <t>Sieger</t>
  </si>
  <si>
    <t>Verlierer</t>
  </si>
  <si>
    <t>Platz 7 und 8</t>
  </si>
  <si>
    <t>Platz 5 und 6</t>
  </si>
  <si>
    <t>Platz 3 und 4</t>
  </si>
  <si>
    <t>Platz 1 und 2</t>
  </si>
  <si>
    <t>Vorrunde</t>
  </si>
  <si>
    <t>Vorrunde Gruppe  1</t>
  </si>
  <si>
    <t>Vorrunde Gruppe 2</t>
  </si>
  <si>
    <t>Rangliste  Liga A</t>
  </si>
  <si>
    <t>Rangliste Liga A</t>
  </si>
  <si>
    <t>Gruppe A</t>
  </si>
  <si>
    <t>Gruppe B</t>
  </si>
  <si>
    <t>LIGA A</t>
  </si>
  <si>
    <t>Schwarzenbach</t>
  </si>
  <si>
    <t>ATB Hutwil</t>
  </si>
  <si>
    <t>Peter</t>
  </si>
  <si>
    <t>Roland</t>
  </si>
  <si>
    <t>Stephan</t>
  </si>
  <si>
    <t>Marcel</t>
  </si>
  <si>
    <t>John</t>
  </si>
  <si>
    <t>Herzogenbuchsee</t>
  </si>
  <si>
    <t>ATB Recherswil</t>
  </si>
  <si>
    <t>Schumi</t>
  </si>
  <si>
    <t>Harry</t>
  </si>
  <si>
    <t>Michaela</t>
  </si>
  <si>
    <t>28:09:2008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</si>
</sst>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h:mm"/>
  </numFmts>
  <fonts count="13"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1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2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 style="medium"/>
      <top style="thin">
        <color indexed="8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0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/>
      <top style="medium">
        <color indexed="8"/>
      </top>
      <bottom>
        <color indexed="63"/>
      </bottom>
    </border>
    <border>
      <left style="medium">
        <color indexed="10"/>
      </left>
      <right style="medium"/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5" fillId="0" borderId="3" xfId="0" applyFont="1" applyBorder="1" applyAlignment="1">
      <alignment horizontal="center" vertical="center" textRotation="90"/>
    </xf>
    <xf numFmtId="164" fontId="6" fillId="0" borderId="3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Fill="1" applyBorder="1" applyAlignment="1">
      <alignment/>
    </xf>
    <xf numFmtId="164" fontId="6" fillId="5" borderId="1" xfId="0" applyNumberFormat="1" applyFont="1" applyFill="1" applyBorder="1" applyAlignment="1">
      <alignment horizontal="center"/>
    </xf>
    <xf numFmtId="164" fontId="6" fillId="6" borderId="1" xfId="0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0" fontId="6" fillId="0" borderId="0" xfId="0" applyNumberFormat="1" applyFont="1" applyAlignment="1">
      <alignment horizontal="left"/>
    </xf>
    <xf numFmtId="0" fontId="6" fillId="0" borderId="1" xfId="0" applyFont="1" applyBorder="1" applyAlignment="1">
      <alignment/>
    </xf>
    <xf numFmtId="49" fontId="6" fillId="0" borderId="3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left"/>
    </xf>
    <xf numFmtId="0" fontId="6" fillId="0" borderId="0" xfId="0" applyFont="1" applyAlignment="1">
      <alignment textRotation="90"/>
    </xf>
    <xf numFmtId="0" fontId="6" fillId="2" borderId="6" xfId="0" applyFont="1" applyFill="1" applyBorder="1" applyAlignment="1">
      <alignment textRotation="90"/>
    </xf>
    <xf numFmtId="0" fontId="6" fillId="2" borderId="1" xfId="0" applyFont="1" applyFill="1" applyBorder="1" applyAlignment="1">
      <alignment textRotation="90"/>
    </xf>
    <xf numFmtId="0" fontId="6" fillId="2" borderId="7" xfId="0" applyFont="1" applyFill="1" applyBorder="1" applyAlignment="1">
      <alignment textRotation="90"/>
    </xf>
    <xf numFmtId="0" fontId="6" fillId="0" borderId="6" xfId="0" applyFont="1" applyBorder="1" applyAlignment="1">
      <alignment textRotation="90"/>
    </xf>
    <xf numFmtId="0" fontId="6" fillId="0" borderId="1" xfId="0" applyFont="1" applyBorder="1" applyAlignment="1">
      <alignment textRotation="90"/>
    </xf>
    <xf numFmtId="0" fontId="6" fillId="0" borderId="7" xfId="0" applyFont="1" applyBorder="1" applyAlignment="1">
      <alignment textRotation="90"/>
    </xf>
    <xf numFmtId="0" fontId="7" fillId="0" borderId="4" xfId="0" applyFont="1" applyBorder="1" applyAlignment="1">
      <alignment/>
    </xf>
    <xf numFmtId="0" fontId="0" fillId="2" borderId="6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4" borderId="8" xfId="0" applyFill="1" applyBorder="1" applyAlignment="1">
      <alignment/>
    </xf>
    <xf numFmtId="0" fontId="5" fillId="2" borderId="0" xfId="0" applyFont="1" applyFill="1" applyBorder="1" applyAlignment="1">
      <alignment/>
    </xf>
    <xf numFmtId="164" fontId="6" fillId="2" borderId="0" xfId="0" applyNumberFormat="1" applyFont="1" applyFill="1" applyBorder="1" applyAlignment="1">
      <alignment horizontal="center"/>
    </xf>
    <xf numFmtId="0" fontId="7" fillId="2" borderId="0" xfId="0" applyNumberFormat="1" applyFont="1" applyFill="1" applyBorder="1" applyAlignment="1">
      <alignment horizontal="left"/>
    </xf>
    <xf numFmtId="49" fontId="6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0" fontId="6" fillId="0" borderId="9" xfId="0" applyFont="1" applyBorder="1" applyAlignment="1">
      <alignment textRotation="90"/>
    </xf>
    <xf numFmtId="0" fontId="6" fillId="0" borderId="0" xfId="0" applyFont="1" applyBorder="1" applyAlignment="1">
      <alignment textRotation="90"/>
    </xf>
    <xf numFmtId="0" fontId="0" fillId="0" borderId="9" xfId="0" applyBorder="1" applyAlignment="1">
      <alignment/>
    </xf>
    <xf numFmtId="0" fontId="0" fillId="0" borderId="0" xfId="0" applyFill="1" applyBorder="1" applyAlignment="1">
      <alignment/>
    </xf>
    <xf numFmtId="0" fontId="1" fillId="3" borderId="7" xfId="0" applyFont="1" applyFill="1" applyBorder="1" applyAlignment="1">
      <alignment textRotation="90"/>
    </xf>
    <xf numFmtId="0" fontId="11" fillId="3" borderId="7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4" borderId="12" xfId="0" applyFill="1" applyBorder="1" applyAlignment="1">
      <alignment/>
    </xf>
    <xf numFmtId="0" fontId="8" fillId="8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0" borderId="0" xfId="0" applyFont="1" applyAlignment="1">
      <alignment/>
    </xf>
    <xf numFmtId="0" fontId="5" fillId="2" borderId="6" xfId="0" applyFont="1" applyFill="1" applyBorder="1" applyAlignment="1">
      <alignment textRotation="90"/>
    </xf>
    <xf numFmtId="0" fontId="5" fillId="2" borderId="1" xfId="0" applyFont="1" applyFill="1" applyBorder="1" applyAlignment="1">
      <alignment textRotation="90"/>
    </xf>
    <xf numFmtId="0" fontId="5" fillId="2" borderId="7" xfId="0" applyFont="1" applyFill="1" applyBorder="1" applyAlignment="1">
      <alignment textRotation="90"/>
    </xf>
    <xf numFmtId="0" fontId="5" fillId="0" borderId="6" xfId="0" applyFont="1" applyBorder="1" applyAlignment="1">
      <alignment textRotation="90"/>
    </xf>
    <xf numFmtId="0" fontId="5" fillId="0" borderId="1" xfId="0" applyFont="1" applyBorder="1" applyAlignment="1">
      <alignment textRotation="90"/>
    </xf>
    <xf numFmtId="0" fontId="5" fillId="0" borderId="7" xfId="0" applyFont="1" applyBorder="1" applyAlignment="1">
      <alignment textRotation="90"/>
    </xf>
    <xf numFmtId="0" fontId="3" fillId="0" borderId="1" xfId="0" applyFont="1" applyBorder="1" applyAlignment="1">
      <alignment horizontal="left"/>
    </xf>
    <xf numFmtId="0" fontId="12" fillId="3" borderId="1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3" borderId="0" xfId="0" applyFont="1" applyFill="1" applyBorder="1" applyAlignment="1">
      <alignment horizontal="center"/>
    </xf>
    <xf numFmtId="0" fontId="8" fillId="8" borderId="0" xfId="0" applyFont="1" applyFill="1" applyAlignment="1">
      <alignment horizontal="right"/>
    </xf>
    <xf numFmtId="164" fontId="8" fillId="8" borderId="0" xfId="0" applyNumberFormat="1" applyFont="1" applyFill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4" borderId="18" xfId="0" applyFont="1" applyFill="1" applyBorder="1" applyAlignment="1">
      <alignment horizontal="center" textRotation="90"/>
    </xf>
    <xf numFmtId="0" fontId="5" fillId="4" borderId="19" xfId="0" applyFont="1" applyFill="1" applyBorder="1" applyAlignment="1">
      <alignment horizontal="center" textRotation="90"/>
    </xf>
    <xf numFmtId="0" fontId="8" fillId="9" borderId="4" xfId="0" applyFont="1" applyFill="1" applyBorder="1" applyAlignment="1">
      <alignment horizontal="center"/>
    </xf>
    <xf numFmtId="0" fontId="8" fillId="9" borderId="2" xfId="0" applyFont="1" applyFill="1" applyBorder="1" applyAlignment="1">
      <alignment horizontal="center"/>
    </xf>
    <xf numFmtId="0" fontId="8" fillId="9" borderId="5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8" fillId="1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" fillId="4" borderId="18" xfId="0" applyFont="1" applyFill="1" applyBorder="1" applyAlignment="1">
      <alignment horizontal="center" textRotation="90"/>
    </xf>
    <xf numFmtId="0" fontId="6" fillId="4" borderId="19" xfId="0" applyFont="1" applyFill="1" applyBorder="1" applyAlignment="1">
      <alignment horizontal="center" textRotation="90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textRotation="90"/>
    </xf>
    <xf numFmtId="0" fontId="8" fillId="10" borderId="0" xfId="0" applyFont="1" applyFill="1" applyAlignment="1">
      <alignment horizontal="left"/>
    </xf>
    <xf numFmtId="14" fontId="8" fillId="10" borderId="0" xfId="0" applyNumberFormat="1" applyFont="1" applyFill="1" applyAlignment="1">
      <alignment horizontal="left"/>
    </xf>
    <xf numFmtId="0" fontId="5" fillId="2" borderId="15" xfId="0" applyFont="1" applyFill="1" applyBorder="1" applyAlignment="1">
      <alignment horizontal="center" textRotation="90"/>
    </xf>
    <xf numFmtId="0" fontId="5" fillId="2" borderId="16" xfId="0" applyFont="1" applyFill="1" applyBorder="1" applyAlignment="1">
      <alignment horizontal="center" textRotation="90"/>
    </xf>
    <xf numFmtId="0" fontId="5" fillId="2" borderId="17" xfId="0" applyFont="1" applyFill="1" applyBorder="1" applyAlignment="1">
      <alignment horizontal="center" textRotation="90"/>
    </xf>
    <xf numFmtId="0" fontId="5" fillId="0" borderId="15" xfId="0" applyFont="1" applyBorder="1" applyAlignment="1">
      <alignment horizontal="center" textRotation="90"/>
    </xf>
    <xf numFmtId="0" fontId="5" fillId="0" borderId="16" xfId="0" applyFont="1" applyBorder="1" applyAlignment="1">
      <alignment horizontal="center" textRotation="90"/>
    </xf>
    <xf numFmtId="0" fontId="5" fillId="0" borderId="17" xfId="0" applyFont="1" applyBorder="1" applyAlignment="1">
      <alignment horizontal="center" textRotation="9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723900</xdr:colOff>
      <xdr:row>0</xdr:row>
      <xdr:rowOff>752475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857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85725</xdr:rowOff>
    </xdr:from>
    <xdr:to>
      <xdr:col>4</xdr:col>
      <xdr:colOff>933450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85725"/>
          <a:ext cx="22193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0</xdr:row>
      <xdr:rowOff>0</xdr:rowOff>
    </xdr:from>
    <xdr:to>
      <xdr:col>17</xdr:col>
      <xdr:colOff>304800</xdr:colOff>
      <xdr:row>0</xdr:row>
      <xdr:rowOff>695325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38875" y="0"/>
          <a:ext cx="2609850" cy="695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76200</xdr:colOff>
      <xdr:row>1</xdr:row>
      <xdr:rowOff>66675</xdr:rowOff>
    </xdr:from>
    <xdr:to>
      <xdr:col>17</xdr:col>
      <xdr:colOff>285750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295275"/>
          <a:ext cx="2981325" cy="800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F13" sqref="F13"/>
    </sheetView>
  </sheetViews>
  <sheetFormatPr defaultColWidth="9.140625" defaultRowHeight="12.75"/>
  <cols>
    <col min="1" max="1" width="20.140625" style="0" bestFit="1" customWidth="1"/>
    <col min="2" max="2" width="20.7109375" style="0" customWidth="1"/>
    <col min="3" max="3" width="4.421875" style="0" customWidth="1"/>
    <col min="4" max="4" width="21.421875" style="0" customWidth="1"/>
    <col min="5" max="16384" width="11.421875" style="0" customWidth="1"/>
  </cols>
  <sheetData>
    <row r="1" spans="1:5" ht="60" customHeight="1">
      <c r="A1" s="80"/>
      <c r="B1" s="80"/>
      <c r="C1" s="3"/>
      <c r="D1" s="81" t="s">
        <v>13</v>
      </c>
      <c r="E1" s="81"/>
    </row>
    <row r="2" spans="1:5" ht="3" customHeight="1">
      <c r="A2" s="5"/>
      <c r="B2" s="5"/>
      <c r="C2" s="5"/>
      <c r="D2" s="5"/>
      <c r="E2" s="5"/>
    </row>
    <row r="3" spans="1:5" ht="26.25">
      <c r="A3" s="79" t="s">
        <v>65</v>
      </c>
      <c r="B3" s="79"/>
      <c r="C3" s="79"/>
      <c r="D3" s="79"/>
      <c r="E3" s="79"/>
    </row>
    <row r="4" spans="1:5" ht="15.75">
      <c r="A4" s="6" t="s">
        <v>14</v>
      </c>
      <c r="B4" s="78" t="s">
        <v>66</v>
      </c>
      <c r="C4" s="78"/>
      <c r="D4" s="78"/>
      <c r="E4" s="78"/>
    </row>
    <row r="5" spans="1:5" ht="15.75">
      <c r="A5" s="6" t="s">
        <v>15</v>
      </c>
      <c r="B5" s="82">
        <v>39684</v>
      </c>
      <c r="C5" s="82"/>
      <c r="D5" s="78"/>
      <c r="E5" s="78"/>
    </row>
    <row r="6" spans="1:5" ht="15.75">
      <c r="A6" s="6" t="s">
        <v>48</v>
      </c>
      <c r="B6" s="78" t="s">
        <v>67</v>
      </c>
      <c r="C6" s="78"/>
      <c r="D6" s="78"/>
      <c r="E6" s="78"/>
    </row>
    <row r="7" ht="15.75">
      <c r="A7" s="1"/>
    </row>
    <row r="9" spans="1:4" ht="15.75">
      <c r="A9" s="9" t="s">
        <v>0</v>
      </c>
      <c r="B9" s="10" t="s">
        <v>1</v>
      </c>
      <c r="C9" s="2"/>
      <c r="D9" s="11" t="s">
        <v>2</v>
      </c>
    </row>
    <row r="10" spans="1:4" ht="12.75">
      <c r="A10" s="12"/>
      <c r="B10" s="12"/>
      <c r="C10" s="13"/>
      <c r="D10" s="12"/>
    </row>
    <row r="11" spans="1:4" ht="15.75">
      <c r="A11" s="7" t="str">
        <f>D15</f>
        <v>Devils</v>
      </c>
      <c r="B11" s="7" t="str">
        <f>D11</f>
        <v>Black Hawks</v>
      </c>
      <c r="C11" s="2"/>
      <c r="D11" s="6" t="s">
        <v>3</v>
      </c>
    </row>
    <row r="12" spans="1:4" ht="15.75">
      <c r="A12" s="7" t="str">
        <f>D17</f>
        <v>Tekkonkinkreet</v>
      </c>
      <c r="B12" s="7" t="str">
        <f>D20</f>
        <v>Bündnerbiir</v>
      </c>
      <c r="C12" s="2"/>
      <c r="D12" s="6" t="s">
        <v>4</v>
      </c>
    </row>
    <row r="13" spans="1:4" ht="15.75">
      <c r="A13" s="7" t="str">
        <f>D12</f>
        <v>Illertal 1</v>
      </c>
      <c r="B13" s="7" t="str">
        <f>D19</f>
        <v>Hot wheels</v>
      </c>
      <c r="C13" s="2"/>
      <c r="D13" s="6" t="s">
        <v>5</v>
      </c>
    </row>
    <row r="14" spans="1:4" ht="15.75">
      <c r="A14" s="7" t="str">
        <f>D14</f>
        <v>Speedy Bickers</v>
      </c>
      <c r="B14" s="7" t="str">
        <f>D18</f>
        <v>Indien Crow</v>
      </c>
      <c r="C14" s="2"/>
      <c r="D14" s="6" t="s">
        <v>6</v>
      </c>
    </row>
    <row r="15" spans="1:4" ht="15.75">
      <c r="A15" s="7" t="str">
        <f>D13</f>
        <v>Unicycle Tigers 1</v>
      </c>
      <c r="B15" s="7" t="str">
        <f>D16</f>
        <v>Wülflinger Füchse</v>
      </c>
      <c r="C15" s="2"/>
      <c r="D15" s="6" t="s">
        <v>7</v>
      </c>
    </row>
    <row r="16" spans="1:4" ht="15.75">
      <c r="A16" s="2"/>
      <c r="B16" s="2"/>
      <c r="C16" s="2"/>
      <c r="D16" s="6" t="s">
        <v>8</v>
      </c>
    </row>
    <row r="17" spans="1:4" ht="15.75">
      <c r="A17" s="2"/>
      <c r="B17" s="2"/>
      <c r="C17" s="2"/>
      <c r="D17" s="6" t="s">
        <v>9</v>
      </c>
    </row>
    <row r="18" spans="1:4" ht="15.75">
      <c r="A18" s="2"/>
      <c r="B18" s="2"/>
      <c r="C18" s="2"/>
      <c r="D18" s="6" t="s">
        <v>10</v>
      </c>
    </row>
    <row r="19" spans="1:4" ht="15.75">
      <c r="A19" s="2"/>
      <c r="B19" s="2"/>
      <c r="C19" s="2"/>
      <c r="D19" s="6" t="s">
        <v>11</v>
      </c>
    </row>
    <row r="20" ht="15.75">
      <c r="D20" s="6" t="s">
        <v>12</v>
      </c>
    </row>
    <row r="21" ht="15.75">
      <c r="D21" s="1"/>
    </row>
    <row r="22" ht="15.75">
      <c r="D22" s="1"/>
    </row>
  </sheetData>
  <mergeCells count="6">
    <mergeCell ref="B6:E6"/>
    <mergeCell ref="A3:E3"/>
    <mergeCell ref="A1:B1"/>
    <mergeCell ref="D1:E1"/>
    <mergeCell ref="B4:E4"/>
    <mergeCell ref="B5:E5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6"/>
  <sheetViews>
    <sheetView workbookViewId="0" topLeftCell="A1">
      <selection activeCell="E5" sqref="E5:G5"/>
    </sheetView>
  </sheetViews>
  <sheetFormatPr defaultColWidth="9.140625" defaultRowHeight="12.75"/>
  <cols>
    <col min="1" max="1" width="4.28125" style="0" customWidth="1"/>
    <col min="2" max="2" width="7.57421875" style="0" customWidth="1"/>
    <col min="3" max="3" width="8.421875" style="0" customWidth="1"/>
    <col min="4" max="4" width="1.7109375" style="0" customWidth="1"/>
    <col min="5" max="5" width="17.7109375" style="0" customWidth="1"/>
    <col min="6" max="6" width="2.7109375" style="0" customWidth="1"/>
    <col min="7" max="7" width="18.140625" style="0" customWidth="1"/>
    <col min="8" max="8" width="1.28515625" style="0" customWidth="1"/>
    <col min="9" max="9" width="6.57421875" style="0" customWidth="1"/>
    <col min="10" max="10" width="3.8515625" style="0" customWidth="1"/>
    <col min="11" max="11" width="7.57421875" style="0" customWidth="1"/>
    <col min="12" max="12" width="1.421875" style="0" customWidth="1"/>
    <col min="13" max="13" width="8.7109375" style="0" customWidth="1"/>
    <col min="14" max="14" width="3.140625" style="0" customWidth="1"/>
    <col min="15" max="15" width="10.00390625" style="0" customWidth="1"/>
    <col min="16" max="16" width="12.00390625" style="0" customWidth="1"/>
    <col min="17" max="17" width="13.00390625" style="0" customWidth="1"/>
    <col min="18" max="18" width="13.421875" style="0" customWidth="1"/>
    <col min="19" max="16384" width="11.421875" style="0" customWidth="1"/>
  </cols>
  <sheetData>
    <row r="1" spans="1:21" ht="58.5" customHeight="1">
      <c r="A1" s="80"/>
      <c r="B1" s="80"/>
      <c r="C1" s="80"/>
      <c r="D1" s="80"/>
      <c r="E1" s="80"/>
      <c r="F1" s="81" t="s">
        <v>24</v>
      </c>
      <c r="G1" s="84"/>
      <c r="H1" s="84"/>
      <c r="I1" s="84"/>
      <c r="J1" s="84"/>
      <c r="K1" s="84"/>
      <c r="L1" s="84"/>
      <c r="M1" s="89"/>
      <c r="N1" s="90"/>
      <c r="O1" s="90"/>
      <c r="P1" s="90"/>
      <c r="Q1" s="90"/>
      <c r="R1" s="90"/>
      <c r="S1" s="28"/>
      <c r="T1" s="28"/>
      <c r="U1" s="28"/>
    </row>
    <row r="2" spans="1:18" ht="23.25">
      <c r="A2" s="92" t="s">
        <v>63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16" ht="15.75">
      <c r="A3" s="85" t="s">
        <v>25</v>
      </c>
      <c r="B3" s="85"/>
      <c r="C3" s="85"/>
      <c r="E3" s="85" t="s">
        <v>73</v>
      </c>
      <c r="F3" s="85"/>
      <c r="G3" s="85"/>
      <c r="H3" s="83" t="s">
        <v>26</v>
      </c>
      <c r="I3" s="83"/>
      <c r="J3" s="83"/>
      <c r="K3" s="83"/>
      <c r="L3" s="83"/>
      <c r="M3" s="83"/>
      <c r="N3" s="83" t="s">
        <v>27</v>
      </c>
      <c r="O3" s="83"/>
      <c r="P3" s="83"/>
    </row>
    <row r="4" spans="1:16" ht="15.75">
      <c r="A4" s="85" t="s">
        <v>15</v>
      </c>
      <c r="B4" s="85"/>
      <c r="C4" s="85"/>
      <c r="E4" s="86">
        <v>39719</v>
      </c>
      <c r="F4" s="85"/>
      <c r="G4" s="85"/>
      <c r="H4" s="88" t="s">
        <v>4</v>
      </c>
      <c r="I4" s="88"/>
      <c r="J4" s="88"/>
      <c r="K4" s="88"/>
      <c r="L4" s="88"/>
      <c r="M4" s="88"/>
      <c r="N4" s="88" t="s">
        <v>28</v>
      </c>
      <c r="O4" s="88"/>
      <c r="P4" s="31">
        <v>0.375</v>
      </c>
    </row>
    <row r="5" spans="1:16" ht="15.75">
      <c r="A5" s="85" t="s">
        <v>48</v>
      </c>
      <c r="B5" s="85"/>
      <c r="C5" s="85"/>
      <c r="E5" s="85" t="s">
        <v>74</v>
      </c>
      <c r="F5" s="85"/>
      <c r="G5" s="85"/>
      <c r="H5" s="88" t="str">
        <f>Auslosung!A12</f>
        <v>Tekkonkinkreet</v>
      </c>
      <c r="I5" s="88"/>
      <c r="J5" s="88"/>
      <c r="K5" s="88"/>
      <c r="L5" s="88"/>
      <c r="M5" s="88"/>
      <c r="N5" s="88" t="s">
        <v>29</v>
      </c>
      <c r="O5" s="88"/>
      <c r="P5" s="31">
        <v>0.006944444444444444</v>
      </c>
    </row>
    <row r="6" spans="1:16" ht="15.75">
      <c r="A6" s="29"/>
      <c r="B6" s="29"/>
      <c r="C6" s="29"/>
      <c r="E6" s="29"/>
      <c r="F6" s="29"/>
      <c r="G6" s="29"/>
      <c r="H6" s="88" t="s">
        <v>7</v>
      </c>
      <c r="I6" s="88"/>
      <c r="J6" s="88"/>
      <c r="K6" s="88"/>
      <c r="L6" s="88"/>
      <c r="M6" s="88"/>
      <c r="N6" s="88" t="s">
        <v>30</v>
      </c>
      <c r="O6" s="88"/>
      <c r="P6" s="31">
        <v>0.001388888888888889</v>
      </c>
    </row>
    <row r="7" spans="1:16" ht="15.75">
      <c r="A7" s="29"/>
      <c r="B7" s="29"/>
      <c r="C7" s="29"/>
      <c r="E7" s="29"/>
      <c r="F7" s="29"/>
      <c r="G7" s="29"/>
      <c r="H7" s="88" t="str">
        <f>Auslosung!A14</f>
        <v>Speedy Bickers</v>
      </c>
      <c r="I7" s="88"/>
      <c r="J7" s="88"/>
      <c r="K7" s="88"/>
      <c r="L7" s="88"/>
      <c r="M7" s="88"/>
      <c r="N7" s="87" t="s">
        <v>31</v>
      </c>
      <c r="O7" s="87"/>
      <c r="P7" s="31">
        <v>0.006944444444444444</v>
      </c>
    </row>
    <row r="8" spans="1:16" ht="15.75">
      <c r="A8" s="29"/>
      <c r="B8" s="29"/>
      <c r="C8" s="29"/>
      <c r="E8" s="29"/>
      <c r="F8" s="29"/>
      <c r="G8" s="29"/>
      <c r="H8" s="88" t="s">
        <v>11</v>
      </c>
      <c r="I8" s="88"/>
      <c r="J8" s="88"/>
      <c r="K8" s="88"/>
      <c r="L8" s="88"/>
      <c r="M8" s="88"/>
      <c r="N8" s="91" t="s">
        <v>36</v>
      </c>
      <c r="O8" s="91"/>
      <c r="P8" s="31">
        <v>0.020833333333333332</v>
      </c>
    </row>
    <row r="9" spans="1:7" ht="18">
      <c r="A9" s="93" t="s">
        <v>37</v>
      </c>
      <c r="B9" s="93"/>
      <c r="C9" s="93"/>
      <c r="D9" s="93"/>
      <c r="E9" s="93"/>
      <c r="F9" s="94">
        <f>P4-P8</f>
        <v>0.3541666666666667</v>
      </c>
      <c r="G9" s="94"/>
    </row>
    <row r="10" spans="16:18" ht="15.75">
      <c r="P10" s="83" t="s">
        <v>32</v>
      </c>
      <c r="Q10" s="83"/>
      <c r="R10" s="83"/>
    </row>
    <row r="11" spans="1:21" s="22" customFormat="1" ht="49.5">
      <c r="A11" s="14" t="s">
        <v>16</v>
      </c>
      <c r="B11" s="15" t="s">
        <v>17</v>
      </c>
      <c r="C11" s="15" t="s">
        <v>18</v>
      </c>
      <c r="D11"/>
      <c r="E11" s="16" t="s">
        <v>19</v>
      </c>
      <c r="F11" s="17" t="s">
        <v>20</v>
      </c>
      <c r="G11" s="16" t="s">
        <v>21</v>
      </c>
      <c r="H11"/>
      <c r="I11" s="18" t="s">
        <v>22</v>
      </c>
      <c r="J11" s="19" t="s">
        <v>20</v>
      </c>
      <c r="K11" s="20" t="s">
        <v>22</v>
      </c>
      <c r="L11"/>
      <c r="M11" s="18" t="s">
        <v>23</v>
      </c>
      <c r="N11" s="19" t="s">
        <v>20</v>
      </c>
      <c r="O11" s="20" t="s">
        <v>23</v>
      </c>
      <c r="P11" s="32" t="s">
        <v>33</v>
      </c>
      <c r="Q11" s="32" t="s">
        <v>34</v>
      </c>
      <c r="R11" s="32" t="s">
        <v>35</v>
      </c>
      <c r="S11" s="21"/>
      <c r="T11" s="21"/>
      <c r="U11" s="21"/>
    </row>
    <row r="12" spans="1:21" ht="15">
      <c r="A12" s="23">
        <v>1</v>
      </c>
      <c r="B12" s="24">
        <f>P4</f>
        <v>0.375</v>
      </c>
      <c r="C12" s="25">
        <f>B12+P5</f>
        <v>0.3819444444444444</v>
      </c>
      <c r="E12" s="34" t="str">
        <f>H4</f>
        <v>Illertal 1</v>
      </c>
      <c r="F12" s="33" t="s">
        <v>20</v>
      </c>
      <c r="G12" s="34" t="str">
        <f>H5</f>
        <v>Tekkonkinkreet</v>
      </c>
      <c r="I12" s="26">
        <v>3</v>
      </c>
      <c r="J12" s="17" t="s">
        <v>20</v>
      </c>
      <c r="K12" s="26">
        <v>0</v>
      </c>
      <c r="M12" s="26">
        <v>2</v>
      </c>
      <c r="N12" s="17" t="s">
        <v>20</v>
      </c>
      <c r="O12" s="26">
        <v>0</v>
      </c>
      <c r="P12" s="27" t="s">
        <v>75</v>
      </c>
      <c r="Q12" s="27" t="s">
        <v>76</v>
      </c>
      <c r="R12" s="27" t="s">
        <v>72</v>
      </c>
      <c r="S12" s="28"/>
      <c r="T12" s="28"/>
      <c r="U12" s="28"/>
    </row>
    <row r="13" spans="1:21" ht="15">
      <c r="A13" s="23">
        <v>3</v>
      </c>
      <c r="B13" s="24">
        <f>C32+P6</f>
        <v>0.3916666666666666</v>
      </c>
      <c r="C13" s="25">
        <f>B13+P5</f>
        <v>0.398611111111111</v>
      </c>
      <c r="E13" s="34" t="str">
        <f>H6</f>
        <v>Devils</v>
      </c>
      <c r="F13" s="33" t="s">
        <v>20</v>
      </c>
      <c r="G13" s="34" t="str">
        <f>H7</f>
        <v>Speedy Bickers</v>
      </c>
      <c r="I13" s="26">
        <v>4</v>
      </c>
      <c r="J13" s="17" t="s">
        <v>20</v>
      </c>
      <c r="K13" s="26">
        <v>2</v>
      </c>
      <c r="M13" s="26">
        <v>2</v>
      </c>
      <c r="N13" s="17" t="s">
        <v>20</v>
      </c>
      <c r="O13" s="26">
        <v>0</v>
      </c>
      <c r="P13" s="27" t="s">
        <v>75</v>
      </c>
      <c r="Q13" s="27" t="s">
        <v>77</v>
      </c>
      <c r="R13" s="27" t="s">
        <v>69</v>
      </c>
      <c r="S13" s="28"/>
      <c r="T13" s="28"/>
      <c r="U13" s="28"/>
    </row>
    <row r="14" spans="1:21" ht="15">
      <c r="A14" s="23">
        <v>5</v>
      </c>
      <c r="B14" s="24">
        <f>C33+P6</f>
        <v>0.4083333333333332</v>
      </c>
      <c r="C14" s="25">
        <f>B14+P5</f>
        <v>0.41527777777777763</v>
      </c>
      <c r="E14" s="34" t="str">
        <f>H4</f>
        <v>Illertal 1</v>
      </c>
      <c r="F14" s="33" t="s">
        <v>20</v>
      </c>
      <c r="G14" s="34" t="str">
        <f>H8</f>
        <v>Hot wheels</v>
      </c>
      <c r="I14" s="26">
        <v>6</v>
      </c>
      <c r="J14" s="17" t="s">
        <v>20</v>
      </c>
      <c r="K14" s="26">
        <v>1</v>
      </c>
      <c r="M14" s="26">
        <v>2</v>
      </c>
      <c r="N14" s="17" t="s">
        <v>20</v>
      </c>
      <c r="O14" s="26">
        <v>0</v>
      </c>
      <c r="P14" s="27" t="s">
        <v>75</v>
      </c>
      <c r="Q14" s="27" t="s">
        <v>76</v>
      </c>
      <c r="R14" s="27" t="s">
        <v>72</v>
      </c>
      <c r="S14" s="28"/>
      <c r="T14" s="28"/>
      <c r="U14" s="28"/>
    </row>
    <row r="15" spans="1:21" ht="15">
      <c r="A15" s="23">
        <v>7</v>
      </c>
      <c r="B15" s="24">
        <v>0.4166666666666667</v>
      </c>
      <c r="C15" s="25">
        <f>B15+P5</f>
        <v>0.4236111111111111</v>
      </c>
      <c r="E15" s="34" t="str">
        <f>H5</f>
        <v>Tekkonkinkreet</v>
      </c>
      <c r="F15" s="33" t="s">
        <v>20</v>
      </c>
      <c r="G15" s="34" t="str">
        <f>H6</f>
        <v>Devils</v>
      </c>
      <c r="I15" s="26">
        <v>1</v>
      </c>
      <c r="J15" s="17" t="s">
        <v>20</v>
      </c>
      <c r="K15" s="26">
        <v>0</v>
      </c>
      <c r="M15" s="26">
        <v>2</v>
      </c>
      <c r="N15" s="17" t="s">
        <v>20</v>
      </c>
      <c r="O15" s="26">
        <v>0</v>
      </c>
      <c r="P15" s="27" t="s">
        <v>75</v>
      </c>
      <c r="Q15" s="27" t="s">
        <v>76</v>
      </c>
      <c r="R15" s="27" t="s">
        <v>72</v>
      </c>
      <c r="S15" s="28"/>
      <c r="T15" s="28"/>
      <c r="U15" s="28"/>
    </row>
    <row r="16" spans="1:21" ht="15">
      <c r="A16" s="23">
        <v>9</v>
      </c>
      <c r="B16" s="24">
        <f>C35+P6</f>
        <v>0.4333333333333333</v>
      </c>
      <c r="C16" s="25">
        <f>B16+P5</f>
        <v>0.4402777777777777</v>
      </c>
      <c r="E16" s="34" t="str">
        <f>H7</f>
        <v>Speedy Bickers</v>
      </c>
      <c r="F16" s="33" t="s">
        <v>20</v>
      </c>
      <c r="G16" s="34" t="str">
        <f>H8</f>
        <v>Hot wheels</v>
      </c>
      <c r="I16" s="26">
        <v>1</v>
      </c>
      <c r="J16" s="17" t="s">
        <v>20</v>
      </c>
      <c r="K16" s="26">
        <v>2</v>
      </c>
      <c r="M16" s="26">
        <v>0</v>
      </c>
      <c r="N16" s="17" t="s">
        <v>20</v>
      </c>
      <c r="O16" s="26">
        <v>2</v>
      </c>
      <c r="P16" s="27" t="s">
        <v>75</v>
      </c>
      <c r="Q16" s="27" t="s">
        <v>77</v>
      </c>
      <c r="R16" s="27" t="s">
        <v>69</v>
      </c>
      <c r="S16" s="28"/>
      <c r="T16" s="28"/>
      <c r="U16" s="28"/>
    </row>
    <row r="17" spans="1:21" ht="15">
      <c r="A17" s="23">
        <v>11</v>
      </c>
      <c r="B17" s="24">
        <v>0.44166666666666665</v>
      </c>
      <c r="C17" s="25">
        <f>B17+P5</f>
        <v>0.44861111111111107</v>
      </c>
      <c r="E17" s="34" t="str">
        <f>H4</f>
        <v>Illertal 1</v>
      </c>
      <c r="F17" s="33" t="s">
        <v>20</v>
      </c>
      <c r="G17" s="34" t="str">
        <f>H6</f>
        <v>Devils</v>
      </c>
      <c r="I17" s="26">
        <v>0</v>
      </c>
      <c r="J17" s="17" t="s">
        <v>20</v>
      </c>
      <c r="K17" s="26">
        <v>3</v>
      </c>
      <c r="M17" s="26">
        <v>0</v>
      </c>
      <c r="N17" s="17" t="s">
        <v>20</v>
      </c>
      <c r="O17" s="26">
        <v>2</v>
      </c>
      <c r="P17" s="27" t="s">
        <v>75</v>
      </c>
      <c r="Q17" s="27" t="s">
        <v>76</v>
      </c>
      <c r="R17" s="27" t="s">
        <v>72</v>
      </c>
      <c r="S17" s="28"/>
      <c r="T17" s="28"/>
      <c r="U17" s="28"/>
    </row>
    <row r="18" spans="1:21" ht="15">
      <c r="A18" s="23">
        <v>13</v>
      </c>
      <c r="B18" s="24">
        <f>C37+P6</f>
        <v>0.45833333333333326</v>
      </c>
      <c r="C18" s="25">
        <f>B18+P5</f>
        <v>0.4652777777777777</v>
      </c>
      <c r="E18" s="34" t="str">
        <f>H5</f>
        <v>Tekkonkinkreet</v>
      </c>
      <c r="F18" s="33" t="s">
        <v>20</v>
      </c>
      <c r="G18" s="34" t="str">
        <f>H7</f>
        <v>Speedy Bickers</v>
      </c>
      <c r="I18" s="26">
        <v>4</v>
      </c>
      <c r="J18" s="17" t="s">
        <v>20</v>
      </c>
      <c r="K18" s="26">
        <v>1</v>
      </c>
      <c r="M18" s="26">
        <v>2</v>
      </c>
      <c r="N18" s="17" t="s">
        <v>20</v>
      </c>
      <c r="O18" s="26">
        <v>0</v>
      </c>
      <c r="P18" s="27" t="s">
        <v>75</v>
      </c>
      <c r="Q18" s="27" t="s">
        <v>77</v>
      </c>
      <c r="R18" s="27" t="s">
        <v>69</v>
      </c>
      <c r="S18" s="28"/>
      <c r="T18" s="28"/>
      <c r="U18" s="28"/>
    </row>
    <row r="19" spans="1:21" ht="15">
      <c r="A19" s="23">
        <v>15</v>
      </c>
      <c r="B19" s="24">
        <f>C38+P6</f>
        <v>0.47499999999999987</v>
      </c>
      <c r="C19" s="25">
        <f>B19+P5</f>
        <v>0.4819444444444443</v>
      </c>
      <c r="E19" s="34" t="str">
        <f>H8</f>
        <v>Hot wheels</v>
      </c>
      <c r="F19" s="33" t="s">
        <v>20</v>
      </c>
      <c r="G19" s="34" t="str">
        <f>H6</f>
        <v>Devils</v>
      </c>
      <c r="I19" s="26">
        <v>1</v>
      </c>
      <c r="J19" s="17" t="s">
        <v>20</v>
      </c>
      <c r="K19" s="26">
        <v>1</v>
      </c>
      <c r="M19" s="26">
        <v>1</v>
      </c>
      <c r="N19" s="17" t="s">
        <v>20</v>
      </c>
      <c r="O19" s="26">
        <v>1</v>
      </c>
      <c r="P19" s="27" t="s">
        <v>75</v>
      </c>
      <c r="Q19" s="27" t="s">
        <v>76</v>
      </c>
      <c r="R19" s="27" t="s">
        <v>72</v>
      </c>
      <c r="S19" s="28"/>
      <c r="T19" s="28"/>
      <c r="U19" s="28"/>
    </row>
    <row r="20" spans="1:21" ht="15">
      <c r="A20" s="23">
        <v>17</v>
      </c>
      <c r="B20" s="24">
        <v>0.48333333333333334</v>
      </c>
      <c r="C20" s="25">
        <f>B20+P5</f>
        <v>0.49027777777777776</v>
      </c>
      <c r="E20" s="34" t="str">
        <f>H4</f>
        <v>Illertal 1</v>
      </c>
      <c r="F20" s="33" t="s">
        <v>20</v>
      </c>
      <c r="G20" s="34" t="str">
        <f>H7</f>
        <v>Speedy Bickers</v>
      </c>
      <c r="I20" s="26">
        <v>1</v>
      </c>
      <c r="J20" s="17" t="s">
        <v>20</v>
      </c>
      <c r="K20" s="26">
        <v>1</v>
      </c>
      <c r="M20" s="26">
        <v>1</v>
      </c>
      <c r="N20" s="17" t="s">
        <v>20</v>
      </c>
      <c r="O20" s="26">
        <v>1</v>
      </c>
      <c r="P20" s="27" t="s">
        <v>75</v>
      </c>
      <c r="Q20" s="27" t="s">
        <v>76</v>
      </c>
      <c r="R20" s="27" t="s">
        <v>72</v>
      </c>
      <c r="S20" s="28"/>
      <c r="T20" s="28"/>
      <c r="U20" s="28"/>
    </row>
    <row r="21" spans="1:21" ht="15">
      <c r="A21" s="23">
        <v>19</v>
      </c>
      <c r="B21" s="24">
        <v>0.5</v>
      </c>
      <c r="C21" s="25">
        <f>B21+P5</f>
        <v>0.5069444444444444</v>
      </c>
      <c r="E21" s="34" t="str">
        <f>H5</f>
        <v>Tekkonkinkreet</v>
      </c>
      <c r="F21" s="33" t="s">
        <v>20</v>
      </c>
      <c r="G21" s="34" t="str">
        <f>H8</f>
        <v>Hot wheels</v>
      </c>
      <c r="I21" s="26">
        <v>2</v>
      </c>
      <c r="J21" s="17" t="s">
        <v>20</v>
      </c>
      <c r="K21" s="26">
        <v>1</v>
      </c>
      <c r="M21" s="26">
        <v>2</v>
      </c>
      <c r="N21" s="17" t="s">
        <v>20</v>
      </c>
      <c r="O21" s="26">
        <v>0</v>
      </c>
      <c r="P21" s="27" t="s">
        <v>75</v>
      </c>
      <c r="Q21" s="27" t="s">
        <v>77</v>
      </c>
      <c r="R21" s="27" t="s">
        <v>69</v>
      </c>
      <c r="S21" s="28"/>
      <c r="T21" s="28"/>
      <c r="U21" s="28"/>
    </row>
    <row r="22" spans="1:18" ht="23.25">
      <c r="A22" s="92" t="s">
        <v>64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</row>
    <row r="23" spans="1:16" ht="15.75">
      <c r="A23" s="85" t="s">
        <v>25</v>
      </c>
      <c r="B23" s="85"/>
      <c r="C23" s="85"/>
      <c r="E23" s="85" t="s">
        <v>73</v>
      </c>
      <c r="F23" s="85"/>
      <c r="G23" s="85"/>
      <c r="H23" s="83" t="s">
        <v>26</v>
      </c>
      <c r="I23" s="83"/>
      <c r="J23" s="83"/>
      <c r="K23" s="83"/>
      <c r="L23" s="83"/>
      <c r="M23" s="83"/>
      <c r="N23" s="83" t="s">
        <v>27</v>
      </c>
      <c r="O23" s="83"/>
      <c r="P23" s="83"/>
    </row>
    <row r="24" spans="1:16" ht="15.75">
      <c r="A24" s="85" t="s">
        <v>15</v>
      </c>
      <c r="B24" s="85"/>
      <c r="C24" s="85"/>
      <c r="E24" s="86">
        <v>39719</v>
      </c>
      <c r="F24" s="85"/>
      <c r="G24" s="85"/>
      <c r="H24" s="88" t="s">
        <v>12</v>
      </c>
      <c r="I24" s="88"/>
      <c r="J24" s="88"/>
      <c r="K24" s="88"/>
      <c r="L24" s="88"/>
      <c r="M24" s="88"/>
      <c r="N24" s="88" t="s">
        <v>28</v>
      </c>
      <c r="O24" s="88"/>
      <c r="P24" s="31">
        <f>P4</f>
        <v>0.375</v>
      </c>
    </row>
    <row r="25" spans="1:16" ht="15.75">
      <c r="A25" s="85" t="s">
        <v>48</v>
      </c>
      <c r="B25" s="85"/>
      <c r="C25" s="85"/>
      <c r="E25" s="85" t="s">
        <v>74</v>
      </c>
      <c r="F25" s="85"/>
      <c r="G25" s="85"/>
      <c r="H25" s="88" t="s">
        <v>3</v>
      </c>
      <c r="I25" s="88"/>
      <c r="J25" s="88"/>
      <c r="K25" s="88"/>
      <c r="L25" s="88"/>
      <c r="M25" s="88"/>
      <c r="N25" s="88" t="s">
        <v>29</v>
      </c>
      <c r="O25" s="88"/>
      <c r="P25" s="31">
        <f>P5</f>
        <v>0.006944444444444444</v>
      </c>
    </row>
    <row r="26" spans="1:16" ht="15.75">
      <c r="A26" s="29"/>
      <c r="B26" s="29"/>
      <c r="C26" s="29"/>
      <c r="E26" s="29"/>
      <c r="F26" s="29"/>
      <c r="G26" s="29"/>
      <c r="H26" s="88" t="s">
        <v>5</v>
      </c>
      <c r="I26" s="88"/>
      <c r="J26" s="88"/>
      <c r="K26" s="88"/>
      <c r="L26" s="88"/>
      <c r="M26" s="88"/>
      <c r="N26" s="88" t="s">
        <v>30</v>
      </c>
      <c r="O26" s="88"/>
      <c r="P26" s="31">
        <f>P6</f>
        <v>0.001388888888888889</v>
      </c>
    </row>
    <row r="27" spans="1:16" ht="15.75">
      <c r="A27" s="29"/>
      <c r="B27" s="29"/>
      <c r="C27" s="29"/>
      <c r="E27" s="29"/>
      <c r="F27" s="29"/>
      <c r="G27" s="29"/>
      <c r="H27" s="88" t="str">
        <f>Auslosung!B14</f>
        <v>Indien Crow</v>
      </c>
      <c r="I27" s="88"/>
      <c r="J27" s="88"/>
      <c r="K27" s="88"/>
      <c r="L27" s="88"/>
      <c r="M27" s="88"/>
      <c r="N27" s="87" t="s">
        <v>31</v>
      </c>
      <c r="O27" s="87"/>
      <c r="P27" s="31">
        <f>P7</f>
        <v>0.006944444444444444</v>
      </c>
    </row>
    <row r="28" spans="1:13" ht="15.75">
      <c r="A28" s="29"/>
      <c r="B28" s="29"/>
      <c r="C28" s="29"/>
      <c r="E28" s="29"/>
      <c r="F28" s="29"/>
      <c r="G28" s="29"/>
      <c r="H28" s="88" t="str">
        <f>Auslosung!B15</f>
        <v>Wülflinger Füchse</v>
      </c>
      <c r="I28" s="88"/>
      <c r="J28" s="88"/>
      <c r="K28" s="88"/>
      <c r="L28" s="88"/>
      <c r="M28" s="88"/>
    </row>
    <row r="29" spans="1:7" ht="18">
      <c r="A29" s="93" t="s">
        <v>37</v>
      </c>
      <c r="B29" s="93"/>
      <c r="C29" s="93"/>
      <c r="D29" s="93"/>
      <c r="E29" s="93"/>
      <c r="F29" s="94">
        <f>F9</f>
        <v>0.3541666666666667</v>
      </c>
      <c r="G29" s="68"/>
    </row>
    <row r="30" spans="16:18" ht="15.75">
      <c r="P30" s="83" t="s">
        <v>32</v>
      </c>
      <c r="Q30" s="83"/>
      <c r="R30" s="83"/>
    </row>
    <row r="31" spans="1:21" s="22" customFormat="1" ht="49.5">
      <c r="A31" s="14" t="s">
        <v>16</v>
      </c>
      <c r="B31" s="15" t="s">
        <v>17</v>
      </c>
      <c r="C31" s="15" t="s">
        <v>18</v>
      </c>
      <c r="D31"/>
      <c r="E31" s="16" t="s">
        <v>19</v>
      </c>
      <c r="F31" s="17" t="s">
        <v>20</v>
      </c>
      <c r="G31" s="16" t="s">
        <v>21</v>
      </c>
      <c r="H31"/>
      <c r="I31" s="18" t="s">
        <v>22</v>
      </c>
      <c r="J31" s="19" t="s">
        <v>20</v>
      </c>
      <c r="K31" s="20" t="s">
        <v>22</v>
      </c>
      <c r="L31"/>
      <c r="M31" s="18" t="s">
        <v>23</v>
      </c>
      <c r="N31" s="19" t="s">
        <v>20</v>
      </c>
      <c r="O31" s="20" t="s">
        <v>23</v>
      </c>
      <c r="P31" s="32" t="s">
        <v>33</v>
      </c>
      <c r="Q31" s="32" t="s">
        <v>34</v>
      </c>
      <c r="R31" s="32" t="s">
        <v>35</v>
      </c>
      <c r="S31" s="21"/>
      <c r="T31" s="21"/>
      <c r="U31" s="21"/>
    </row>
    <row r="32" spans="1:21" ht="15">
      <c r="A32" s="23">
        <v>2</v>
      </c>
      <c r="B32" s="24">
        <f>C12+P26</f>
        <v>0.3833333333333333</v>
      </c>
      <c r="C32" s="25">
        <f>B32+P25</f>
        <v>0.3902777777777777</v>
      </c>
      <c r="E32" s="34" t="str">
        <f>H24</f>
        <v>Bündnerbiir</v>
      </c>
      <c r="F32" s="33" t="s">
        <v>20</v>
      </c>
      <c r="G32" s="34" t="str">
        <f>H25</f>
        <v>Black Hawks</v>
      </c>
      <c r="I32" s="26">
        <v>1</v>
      </c>
      <c r="J32" s="17" t="s">
        <v>20</v>
      </c>
      <c r="K32" s="26">
        <v>8</v>
      </c>
      <c r="M32" s="26">
        <v>0</v>
      </c>
      <c r="N32" s="17" t="s">
        <v>20</v>
      </c>
      <c r="O32" s="26">
        <v>2</v>
      </c>
      <c r="P32" s="27" t="s">
        <v>75</v>
      </c>
      <c r="Q32" s="27" t="s">
        <v>76</v>
      </c>
      <c r="R32" s="27" t="s">
        <v>72</v>
      </c>
      <c r="S32" s="28"/>
      <c r="T32" s="28"/>
      <c r="U32" s="28"/>
    </row>
    <row r="33" spans="1:21" ht="15">
      <c r="A33" s="23">
        <v>4</v>
      </c>
      <c r="B33" s="24">
        <f>C13+P26</f>
        <v>0.3999999999999999</v>
      </c>
      <c r="C33" s="25">
        <f>B33+P25</f>
        <v>0.40694444444444433</v>
      </c>
      <c r="E33" s="34" t="str">
        <f>H26</f>
        <v>Unicycle Tigers 1</v>
      </c>
      <c r="F33" s="33" t="s">
        <v>20</v>
      </c>
      <c r="G33" s="34" t="str">
        <f>H27</f>
        <v>Indien Crow</v>
      </c>
      <c r="I33" s="26">
        <v>2</v>
      </c>
      <c r="J33" s="17" t="s">
        <v>20</v>
      </c>
      <c r="K33" s="26">
        <v>3</v>
      </c>
      <c r="M33" s="26">
        <v>0</v>
      </c>
      <c r="N33" s="17" t="s">
        <v>20</v>
      </c>
      <c r="O33" s="26">
        <v>2</v>
      </c>
      <c r="P33" s="27" t="s">
        <v>75</v>
      </c>
      <c r="Q33" s="27" t="s">
        <v>77</v>
      </c>
      <c r="R33" s="27" t="s">
        <v>69</v>
      </c>
      <c r="S33" s="28"/>
      <c r="T33" s="28"/>
      <c r="U33" s="28"/>
    </row>
    <row r="34" spans="1:21" ht="15">
      <c r="A34" s="23">
        <v>6</v>
      </c>
      <c r="B34" s="24"/>
      <c r="C34" s="25"/>
      <c r="E34" s="34" t="str">
        <f>H24</f>
        <v>Bündnerbiir</v>
      </c>
      <c r="F34" s="33" t="s">
        <v>20</v>
      </c>
      <c r="G34" s="34" t="str">
        <f>H28</f>
        <v>Wülflinger Füchse</v>
      </c>
      <c r="I34" s="26">
        <v>3</v>
      </c>
      <c r="J34" s="17" t="s">
        <v>20</v>
      </c>
      <c r="K34" s="26">
        <v>0</v>
      </c>
      <c r="M34" s="26">
        <v>2</v>
      </c>
      <c r="N34" s="17" t="s">
        <v>20</v>
      </c>
      <c r="O34" s="26">
        <v>0</v>
      </c>
      <c r="P34" s="27"/>
      <c r="Q34" s="27"/>
      <c r="R34" s="27"/>
      <c r="S34" s="28"/>
      <c r="T34" s="28"/>
      <c r="U34" s="28"/>
    </row>
    <row r="35" spans="1:21" ht="15">
      <c r="A35" s="23">
        <v>8</v>
      </c>
      <c r="B35" s="24">
        <f>C15+P26</f>
        <v>0.425</v>
      </c>
      <c r="C35" s="25">
        <f>B35+P25</f>
        <v>0.4319444444444444</v>
      </c>
      <c r="E35" s="34" t="str">
        <f>H25</f>
        <v>Black Hawks</v>
      </c>
      <c r="F35" s="33" t="s">
        <v>20</v>
      </c>
      <c r="G35" s="34" t="str">
        <f>H26</f>
        <v>Unicycle Tigers 1</v>
      </c>
      <c r="I35" s="26">
        <v>15</v>
      </c>
      <c r="J35" s="17" t="s">
        <v>20</v>
      </c>
      <c r="K35" s="26">
        <v>0</v>
      </c>
      <c r="M35" s="26">
        <v>2</v>
      </c>
      <c r="N35" s="17" t="s">
        <v>20</v>
      </c>
      <c r="O35" s="26">
        <v>0</v>
      </c>
      <c r="P35" s="27" t="s">
        <v>75</v>
      </c>
      <c r="Q35" s="27" t="s">
        <v>77</v>
      </c>
      <c r="R35" s="27" t="s">
        <v>69</v>
      </c>
      <c r="S35" s="28"/>
      <c r="T35" s="28"/>
      <c r="U35" s="28"/>
    </row>
    <row r="36" spans="1:21" ht="15">
      <c r="A36" s="23">
        <v>10</v>
      </c>
      <c r="B36" s="24"/>
      <c r="C36" s="25"/>
      <c r="E36" s="34" t="str">
        <f>H27</f>
        <v>Indien Crow</v>
      </c>
      <c r="F36" s="33" t="s">
        <v>20</v>
      </c>
      <c r="G36" s="34" t="str">
        <f>H28</f>
        <v>Wülflinger Füchse</v>
      </c>
      <c r="I36" s="26">
        <v>3</v>
      </c>
      <c r="J36" s="17" t="s">
        <v>20</v>
      </c>
      <c r="K36" s="26">
        <v>0</v>
      </c>
      <c r="M36" s="26">
        <v>2</v>
      </c>
      <c r="N36" s="17" t="s">
        <v>20</v>
      </c>
      <c r="O36" s="26">
        <v>0</v>
      </c>
      <c r="P36" s="27"/>
      <c r="Q36" s="27"/>
      <c r="R36" s="27"/>
      <c r="S36" s="28"/>
      <c r="T36" s="28"/>
      <c r="U36" s="28"/>
    </row>
    <row r="37" spans="1:21" ht="15">
      <c r="A37" s="23">
        <v>12</v>
      </c>
      <c r="B37" s="24">
        <f>C17+P26</f>
        <v>0.44999999999999996</v>
      </c>
      <c r="C37" s="25">
        <f>B37+P25</f>
        <v>0.4569444444444444</v>
      </c>
      <c r="E37" s="34" t="str">
        <f>H24</f>
        <v>Bündnerbiir</v>
      </c>
      <c r="F37" s="33" t="s">
        <v>20</v>
      </c>
      <c r="G37" s="34" t="str">
        <f>H26</f>
        <v>Unicycle Tigers 1</v>
      </c>
      <c r="I37" s="26">
        <v>2</v>
      </c>
      <c r="J37" s="17" t="s">
        <v>20</v>
      </c>
      <c r="K37" s="26">
        <v>1</v>
      </c>
      <c r="M37" s="26">
        <v>2</v>
      </c>
      <c r="N37" s="17" t="s">
        <v>20</v>
      </c>
      <c r="O37" s="26">
        <v>0</v>
      </c>
      <c r="P37" s="27" t="s">
        <v>75</v>
      </c>
      <c r="Q37" s="27" t="s">
        <v>76</v>
      </c>
      <c r="R37" s="27" t="s">
        <v>72</v>
      </c>
      <c r="S37" s="28"/>
      <c r="T37" s="28"/>
      <c r="U37" s="28"/>
    </row>
    <row r="38" spans="1:21" ht="15">
      <c r="A38" s="23">
        <v>14</v>
      </c>
      <c r="B38" s="24">
        <f>C18+P26</f>
        <v>0.46666666666666656</v>
      </c>
      <c r="C38" s="25">
        <f>B38+P25</f>
        <v>0.473611111111111</v>
      </c>
      <c r="E38" s="34" t="str">
        <f>H25</f>
        <v>Black Hawks</v>
      </c>
      <c r="F38" s="33" t="s">
        <v>20</v>
      </c>
      <c r="G38" s="34" t="str">
        <f>H27</f>
        <v>Indien Crow</v>
      </c>
      <c r="I38" s="26">
        <v>7</v>
      </c>
      <c r="J38" s="17" t="s">
        <v>20</v>
      </c>
      <c r="K38" s="26">
        <v>1</v>
      </c>
      <c r="M38" s="26">
        <v>2</v>
      </c>
      <c r="N38" s="17" t="s">
        <v>20</v>
      </c>
      <c r="O38" s="26">
        <v>0</v>
      </c>
      <c r="P38" s="27" t="s">
        <v>75</v>
      </c>
      <c r="Q38" s="27" t="s">
        <v>77</v>
      </c>
      <c r="R38" s="27" t="s">
        <v>69</v>
      </c>
      <c r="S38" s="28"/>
      <c r="T38" s="28"/>
      <c r="U38" s="28"/>
    </row>
    <row r="39" spans="1:21" ht="15">
      <c r="A39" s="23">
        <v>16</v>
      </c>
      <c r="B39" s="24"/>
      <c r="C39" s="25"/>
      <c r="E39" s="34" t="str">
        <f>H28</f>
        <v>Wülflinger Füchse</v>
      </c>
      <c r="F39" s="33" t="s">
        <v>20</v>
      </c>
      <c r="G39" s="34" t="str">
        <f>H26</f>
        <v>Unicycle Tigers 1</v>
      </c>
      <c r="I39" s="26">
        <v>0</v>
      </c>
      <c r="J39" s="17" t="s">
        <v>20</v>
      </c>
      <c r="K39" s="26">
        <v>3</v>
      </c>
      <c r="M39" s="26">
        <v>0</v>
      </c>
      <c r="N39" s="17" t="s">
        <v>20</v>
      </c>
      <c r="O39" s="26">
        <v>2</v>
      </c>
      <c r="P39" s="27"/>
      <c r="Q39" s="27"/>
      <c r="R39" s="27"/>
      <c r="S39" s="28"/>
      <c r="T39" s="28"/>
      <c r="U39" s="28"/>
    </row>
    <row r="40" spans="1:21" ht="15">
      <c r="A40" s="23">
        <v>18</v>
      </c>
      <c r="B40" s="24">
        <v>0.4916666666666667</v>
      </c>
      <c r="C40" s="25">
        <f>B40+P25</f>
        <v>0.4986111111111111</v>
      </c>
      <c r="E40" s="34" t="str">
        <f>H24</f>
        <v>Bündnerbiir</v>
      </c>
      <c r="F40" s="33" t="s">
        <v>20</v>
      </c>
      <c r="G40" s="34" t="str">
        <f>H27</f>
        <v>Indien Crow</v>
      </c>
      <c r="I40" s="26">
        <v>5</v>
      </c>
      <c r="J40" s="17" t="s">
        <v>20</v>
      </c>
      <c r="K40" s="26">
        <v>0</v>
      </c>
      <c r="M40" s="26">
        <v>2</v>
      </c>
      <c r="N40" s="17" t="s">
        <v>20</v>
      </c>
      <c r="O40" s="26">
        <v>0</v>
      </c>
      <c r="P40" s="27" t="s">
        <v>75</v>
      </c>
      <c r="Q40" s="27" t="s">
        <v>77</v>
      </c>
      <c r="R40" s="27" t="s">
        <v>69</v>
      </c>
      <c r="S40" s="28"/>
      <c r="T40" s="28"/>
      <c r="U40" s="28"/>
    </row>
    <row r="41" spans="1:21" ht="15">
      <c r="A41" s="23">
        <v>20</v>
      </c>
      <c r="B41" s="24"/>
      <c r="C41" s="25"/>
      <c r="E41" s="34" t="str">
        <f>H25</f>
        <v>Black Hawks</v>
      </c>
      <c r="F41" s="33" t="s">
        <v>20</v>
      </c>
      <c r="G41" s="34" t="str">
        <f>H28</f>
        <v>Wülflinger Füchse</v>
      </c>
      <c r="I41" s="26">
        <v>3</v>
      </c>
      <c r="J41" s="17" t="s">
        <v>20</v>
      </c>
      <c r="K41" s="26">
        <v>0</v>
      </c>
      <c r="M41" s="26">
        <v>2</v>
      </c>
      <c r="N41" s="17" t="s">
        <v>20</v>
      </c>
      <c r="O41" s="26">
        <v>0</v>
      </c>
      <c r="P41" s="27"/>
      <c r="Q41" s="27"/>
      <c r="R41" s="27"/>
      <c r="S41" s="28"/>
      <c r="T41" s="28"/>
      <c r="U41" s="28"/>
    </row>
    <row r="43" spans="1:18" ht="20.25">
      <c r="A43" s="69" t="s">
        <v>51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</row>
    <row r="44" spans="1:21" ht="15">
      <c r="A44" s="23">
        <v>21</v>
      </c>
      <c r="B44" s="24">
        <v>0.5416666666666666</v>
      </c>
      <c r="C44" s="25">
        <f>B44+P25</f>
        <v>0.548611111111111</v>
      </c>
      <c r="E44" s="34" t="str">
        <f>Resultate!B11</f>
        <v>Tekkonkinkreet</v>
      </c>
      <c r="F44" s="33" t="s">
        <v>20</v>
      </c>
      <c r="G44" s="34" t="str">
        <f>Resultate!B22</f>
        <v>Bündnerbiir</v>
      </c>
      <c r="I44" s="26">
        <v>3</v>
      </c>
      <c r="J44" s="17" t="s">
        <v>20</v>
      </c>
      <c r="K44" s="26">
        <v>2</v>
      </c>
      <c r="M44" s="26">
        <v>2</v>
      </c>
      <c r="N44" s="17" t="s">
        <v>20</v>
      </c>
      <c r="O44" s="26">
        <v>0</v>
      </c>
      <c r="P44" s="27" t="s">
        <v>75</v>
      </c>
      <c r="Q44" s="27" t="s">
        <v>69</v>
      </c>
      <c r="R44" s="27" t="s">
        <v>70</v>
      </c>
      <c r="S44" s="28"/>
      <c r="T44" s="28"/>
      <c r="U44" s="28"/>
    </row>
    <row r="45" spans="1:21" ht="15">
      <c r="A45" s="23">
        <v>22</v>
      </c>
      <c r="B45" s="24">
        <f>C44+P26</f>
        <v>0.5499999999999999</v>
      </c>
      <c r="C45" s="25">
        <f>B45+P25</f>
        <v>0.5569444444444444</v>
      </c>
      <c r="E45" s="34" t="str">
        <f>Resultate!B21</f>
        <v>Black Hawks</v>
      </c>
      <c r="F45" s="33" t="s">
        <v>20</v>
      </c>
      <c r="G45" s="34" t="str">
        <f>Resultate!B12</f>
        <v>Devils</v>
      </c>
      <c r="I45" s="26">
        <v>5</v>
      </c>
      <c r="J45" s="17" t="s">
        <v>20</v>
      </c>
      <c r="K45" s="26">
        <v>0</v>
      </c>
      <c r="M45" s="26">
        <v>2</v>
      </c>
      <c r="N45" s="17" t="s">
        <v>20</v>
      </c>
      <c r="O45" s="26">
        <v>0</v>
      </c>
      <c r="P45" s="27" t="s">
        <v>75</v>
      </c>
      <c r="Q45" s="27" t="s">
        <v>71</v>
      </c>
      <c r="R45" s="27" t="s">
        <v>72</v>
      </c>
      <c r="S45" s="28"/>
      <c r="T45" s="28"/>
      <c r="U45" s="28"/>
    </row>
    <row r="46" spans="1:21" ht="1.5" customHeight="1">
      <c r="A46" s="52"/>
      <c r="B46" s="53"/>
      <c r="C46" s="53"/>
      <c r="D46" s="4"/>
      <c r="E46" s="54"/>
      <c r="F46" s="55"/>
      <c r="G46" s="54"/>
      <c r="H46" s="4"/>
      <c r="I46" s="56"/>
      <c r="J46" s="57"/>
      <c r="K46" s="56"/>
      <c r="L46" s="4"/>
      <c r="M46" s="56"/>
      <c r="N46" s="57"/>
      <c r="O46" s="56"/>
      <c r="P46" s="56"/>
      <c r="Q46" s="56"/>
      <c r="R46" s="56"/>
      <c r="S46" s="28"/>
      <c r="T46" s="28"/>
      <c r="U46" s="28"/>
    </row>
    <row r="47" spans="5:7" ht="12.75">
      <c r="E47" s="58" t="s">
        <v>52</v>
      </c>
      <c r="F47" s="22"/>
      <c r="G47" s="58" t="s">
        <v>53</v>
      </c>
    </row>
    <row r="48" spans="5:7" ht="12.75">
      <c r="E48" s="8" t="str">
        <f>E44</f>
        <v>Tekkonkinkreet</v>
      </c>
      <c r="G48" s="8" t="str">
        <f>G44</f>
        <v>Bündnerbiir</v>
      </c>
    </row>
    <row r="49" spans="5:7" ht="12.75">
      <c r="E49" s="8" t="str">
        <f>E45</f>
        <v>Black Hawks</v>
      </c>
      <c r="G49" s="8" t="str">
        <f>G45</f>
        <v>Devils</v>
      </c>
    </row>
    <row r="50" spans="1:18" ht="4.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20.25">
      <c r="A51" s="69" t="s">
        <v>49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</row>
    <row r="52" spans="1:18" ht="15.75">
      <c r="A52" s="70" t="s">
        <v>50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</row>
    <row r="53" spans="1:21" ht="15">
      <c r="A53" s="23">
        <v>23</v>
      </c>
      <c r="B53" s="24">
        <f>C45+P26</f>
        <v>0.5583333333333332</v>
      </c>
      <c r="C53" s="25">
        <f>B53+P25</f>
        <v>0.5652777777777777</v>
      </c>
      <c r="E53" s="34" t="str">
        <f>Resultate!B15</f>
        <v>Speedy Bickers</v>
      </c>
      <c r="F53" s="33" t="s">
        <v>20</v>
      </c>
      <c r="G53" s="34" t="str">
        <f>Resultate!B25</f>
        <v>Wülflinger Füchse</v>
      </c>
      <c r="I53" s="26">
        <v>3</v>
      </c>
      <c r="J53" s="17" t="s">
        <v>20</v>
      </c>
      <c r="K53" s="26">
        <v>0</v>
      </c>
      <c r="M53" s="26">
        <v>2</v>
      </c>
      <c r="N53" s="17" t="s">
        <v>20</v>
      </c>
      <c r="O53" s="26">
        <v>0</v>
      </c>
      <c r="P53" s="27"/>
      <c r="Q53" s="27"/>
      <c r="R53" s="27"/>
      <c r="S53" s="28"/>
      <c r="T53" s="28"/>
      <c r="U53" s="28"/>
    </row>
    <row r="54" spans="1:21" ht="6" customHeight="1">
      <c r="A54" s="52"/>
      <c r="B54" s="53"/>
      <c r="C54" s="53"/>
      <c r="D54" s="4"/>
      <c r="E54" s="54"/>
      <c r="F54" s="55"/>
      <c r="G54" s="54"/>
      <c r="H54" s="4"/>
      <c r="I54" s="56"/>
      <c r="J54" s="57"/>
      <c r="K54" s="56"/>
      <c r="L54" s="4"/>
      <c r="M54" s="56"/>
      <c r="N54" s="57"/>
      <c r="O54" s="56"/>
      <c r="P54" s="56"/>
      <c r="Q54" s="56"/>
      <c r="R54" s="56"/>
      <c r="S54" s="28"/>
      <c r="T54" s="28"/>
      <c r="U54" s="28"/>
    </row>
    <row r="55" spans="5:7" ht="12.75">
      <c r="E55" s="58" t="s">
        <v>52</v>
      </c>
      <c r="F55" s="22"/>
      <c r="G55" s="58" t="s">
        <v>53</v>
      </c>
    </row>
    <row r="56" spans="5:7" ht="12.75">
      <c r="E56" s="8" t="str">
        <f>E53</f>
        <v>Speedy Bickers</v>
      </c>
      <c r="G56" s="8" t="str">
        <f>G53</f>
        <v>Wülflinger Füchse</v>
      </c>
    </row>
    <row r="57" spans="1:18" ht="15.75">
      <c r="A57" s="70" t="s">
        <v>54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</row>
    <row r="58" spans="1:21" ht="15">
      <c r="A58" s="23">
        <v>1</v>
      </c>
      <c r="B58" s="24">
        <f>C53+P26</f>
        <v>0.5666666666666665</v>
      </c>
      <c r="C58" s="25">
        <f>B58+P25</f>
        <v>0.573611111111111</v>
      </c>
      <c r="E58" s="34" t="str">
        <f>Resultate!B14</f>
        <v>Hot wheels</v>
      </c>
      <c r="F58" s="33" t="s">
        <v>20</v>
      </c>
      <c r="G58" s="34" t="str">
        <f>Resultate!B24</f>
        <v>Unicycle Tigers 1</v>
      </c>
      <c r="I58" s="26">
        <v>4</v>
      </c>
      <c r="J58" s="17" t="s">
        <v>20</v>
      </c>
      <c r="K58" s="26">
        <v>0</v>
      </c>
      <c r="M58" s="26">
        <v>2</v>
      </c>
      <c r="N58" s="17" t="s">
        <v>20</v>
      </c>
      <c r="O58" s="26">
        <v>0</v>
      </c>
      <c r="P58" s="27" t="s">
        <v>68</v>
      </c>
      <c r="Q58" s="27" t="s">
        <v>76</v>
      </c>
      <c r="R58" s="27" t="s">
        <v>72</v>
      </c>
      <c r="S58" s="28"/>
      <c r="T58" s="28"/>
      <c r="U58" s="28"/>
    </row>
    <row r="59" spans="1:21" ht="6" customHeight="1">
      <c r="A59" s="52"/>
      <c r="B59" s="53"/>
      <c r="C59" s="53"/>
      <c r="D59" s="4"/>
      <c r="E59" s="54"/>
      <c r="F59" s="55"/>
      <c r="G59" s="54"/>
      <c r="H59" s="4"/>
      <c r="I59" s="56"/>
      <c r="J59" s="57"/>
      <c r="K59" s="56"/>
      <c r="L59" s="4"/>
      <c r="M59" s="56"/>
      <c r="N59" s="57"/>
      <c r="O59" s="56"/>
      <c r="P59" s="56"/>
      <c r="Q59" s="56"/>
      <c r="R59" s="56"/>
      <c r="S59" s="28"/>
      <c r="T59" s="28"/>
      <c r="U59" s="28"/>
    </row>
    <row r="60" spans="5:7" ht="12.75">
      <c r="E60" s="58" t="s">
        <v>52</v>
      </c>
      <c r="F60" s="22"/>
      <c r="G60" s="58" t="s">
        <v>53</v>
      </c>
    </row>
    <row r="61" spans="5:7" ht="12.75">
      <c r="E61" s="8" t="str">
        <f>E58</f>
        <v>Hot wheels</v>
      </c>
      <c r="G61" s="8" t="str">
        <f>G58</f>
        <v>Unicycle Tigers 1</v>
      </c>
    </row>
    <row r="62" spans="1:18" ht="15.75">
      <c r="A62" s="70" t="s">
        <v>55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</row>
    <row r="63" spans="1:21" ht="15">
      <c r="A63" s="23">
        <v>1</v>
      </c>
      <c r="B63" s="24">
        <f>C58+P26</f>
        <v>0.5749999999999998</v>
      </c>
      <c r="C63" s="25">
        <f>B63+P25</f>
        <v>0.5819444444444443</v>
      </c>
      <c r="E63" s="34" t="str">
        <f>Resultate!B13</f>
        <v>Illertal 1</v>
      </c>
      <c r="F63" s="33" t="s">
        <v>20</v>
      </c>
      <c r="G63" s="34" t="str">
        <f>Resultate!B23</f>
        <v>Indien Crow</v>
      </c>
      <c r="I63" s="26">
        <v>0</v>
      </c>
      <c r="J63" s="17" t="s">
        <v>20</v>
      </c>
      <c r="K63" s="26">
        <v>1</v>
      </c>
      <c r="M63" s="26">
        <v>0</v>
      </c>
      <c r="N63" s="17" t="s">
        <v>20</v>
      </c>
      <c r="O63" s="26">
        <v>2</v>
      </c>
      <c r="P63" s="27" t="s">
        <v>68</v>
      </c>
      <c r="Q63" s="27" t="s">
        <v>77</v>
      </c>
      <c r="R63" s="27" t="s">
        <v>69</v>
      </c>
      <c r="S63" s="28"/>
      <c r="T63" s="28"/>
      <c r="U63" s="28"/>
    </row>
    <row r="64" spans="1:21" ht="6" customHeight="1">
      <c r="A64" s="52"/>
      <c r="B64" s="53"/>
      <c r="C64" s="53"/>
      <c r="D64" s="4"/>
      <c r="E64" s="54"/>
      <c r="F64" s="55"/>
      <c r="G64" s="54"/>
      <c r="H64" s="4"/>
      <c r="I64" s="56"/>
      <c r="J64" s="57"/>
      <c r="K64" s="56"/>
      <c r="L64" s="4"/>
      <c r="M64" s="56"/>
      <c r="N64" s="57"/>
      <c r="O64" s="56"/>
      <c r="P64" s="56"/>
      <c r="Q64" s="56"/>
      <c r="R64" s="56"/>
      <c r="S64" s="28"/>
      <c r="T64" s="28"/>
      <c r="U64" s="28"/>
    </row>
    <row r="65" spans="5:7" ht="12.75">
      <c r="E65" s="58" t="s">
        <v>52</v>
      </c>
      <c r="F65" s="22"/>
      <c r="G65" s="58" t="s">
        <v>53</v>
      </c>
    </row>
    <row r="66" spans="5:7" ht="12.75">
      <c r="E66" s="8" t="str">
        <f>G63</f>
        <v>Indien Crow</v>
      </c>
      <c r="G66" s="8" t="str">
        <f>E63</f>
        <v>Illertal 1</v>
      </c>
    </row>
    <row r="67" spans="1:18" ht="15.75">
      <c r="A67" s="70" t="s">
        <v>56</v>
      </c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</row>
    <row r="68" spans="1:21" ht="15">
      <c r="A68" s="23">
        <v>1</v>
      </c>
      <c r="B68" s="24">
        <f>C63+P26</f>
        <v>0.5833333333333331</v>
      </c>
      <c r="C68" s="25">
        <f>B68+P25</f>
        <v>0.5902777777777776</v>
      </c>
      <c r="E68" s="34" t="str">
        <f>G48</f>
        <v>Bündnerbiir</v>
      </c>
      <c r="F68" s="33" t="s">
        <v>20</v>
      </c>
      <c r="G68" s="34" t="str">
        <f>G49</f>
        <v>Devils</v>
      </c>
      <c r="I68" s="26">
        <v>2</v>
      </c>
      <c r="J68" s="17" t="s">
        <v>20</v>
      </c>
      <c r="K68" s="26">
        <v>1</v>
      </c>
      <c r="M68" s="26">
        <v>2</v>
      </c>
      <c r="N68" s="17" t="s">
        <v>20</v>
      </c>
      <c r="O68" s="26">
        <v>0</v>
      </c>
      <c r="P68" s="27" t="s">
        <v>68</v>
      </c>
      <c r="Q68" s="27" t="s">
        <v>69</v>
      </c>
      <c r="R68" s="27" t="s">
        <v>72</v>
      </c>
      <c r="S68" s="28"/>
      <c r="T68" s="28"/>
      <c r="U68" s="28"/>
    </row>
    <row r="69" spans="1:21" ht="6.75" customHeight="1">
      <c r="A69" s="52"/>
      <c r="B69" s="53"/>
      <c r="C69" s="53"/>
      <c r="D69" s="4"/>
      <c r="E69" s="54"/>
      <c r="F69" s="55"/>
      <c r="G69" s="54"/>
      <c r="H69" s="4"/>
      <c r="I69" s="56"/>
      <c r="J69" s="57"/>
      <c r="K69" s="56"/>
      <c r="L69" s="4"/>
      <c r="M69" s="56"/>
      <c r="N69" s="57"/>
      <c r="O69" s="56"/>
      <c r="P69" s="56"/>
      <c r="Q69" s="56"/>
      <c r="R69" s="56"/>
      <c r="S69" s="28"/>
      <c r="T69" s="28"/>
      <c r="U69" s="28"/>
    </row>
    <row r="70" spans="5:7" ht="12.75">
      <c r="E70" s="58" t="s">
        <v>52</v>
      </c>
      <c r="F70" s="22"/>
      <c r="G70" s="58" t="s">
        <v>53</v>
      </c>
    </row>
    <row r="71" spans="5:7" ht="12.75">
      <c r="E71" s="8" t="str">
        <f>E68</f>
        <v>Bündnerbiir</v>
      </c>
      <c r="G71" s="8" t="str">
        <f>G68</f>
        <v>Devils</v>
      </c>
    </row>
    <row r="72" spans="1:18" ht="15.75">
      <c r="A72" s="70" t="s">
        <v>57</v>
      </c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</row>
    <row r="73" spans="1:21" ht="15">
      <c r="A73" s="23">
        <v>1</v>
      </c>
      <c r="B73" s="24">
        <f>C68+P26</f>
        <v>0.5916666666666665</v>
      </c>
      <c r="C73" s="25">
        <f>B73+P25</f>
        <v>0.5986111111111109</v>
      </c>
      <c r="E73" s="34" t="str">
        <f>E48</f>
        <v>Tekkonkinkreet</v>
      </c>
      <c r="F73" s="33" t="s">
        <v>20</v>
      </c>
      <c r="G73" s="34" t="str">
        <f>E49</f>
        <v>Black Hawks</v>
      </c>
      <c r="I73" s="26">
        <v>1</v>
      </c>
      <c r="J73" s="17" t="s">
        <v>20</v>
      </c>
      <c r="K73" s="26">
        <v>0</v>
      </c>
      <c r="M73" s="26">
        <v>2</v>
      </c>
      <c r="N73" s="17" t="s">
        <v>20</v>
      </c>
      <c r="O73" s="26">
        <v>0</v>
      </c>
      <c r="P73" s="27" t="s">
        <v>68</v>
      </c>
      <c r="Q73" s="27" t="s">
        <v>71</v>
      </c>
      <c r="R73" s="27" t="s">
        <v>72</v>
      </c>
      <c r="S73" s="28"/>
      <c r="T73" s="28"/>
      <c r="U73" s="28"/>
    </row>
    <row r="74" spans="1:21" ht="4.5" customHeight="1">
      <c r="A74" s="52"/>
      <c r="B74" s="53"/>
      <c r="C74" s="53"/>
      <c r="D74" s="4"/>
      <c r="E74" s="54"/>
      <c r="F74" s="55"/>
      <c r="G74" s="54"/>
      <c r="H74" s="4"/>
      <c r="I74" s="56"/>
      <c r="J74" s="57"/>
      <c r="K74" s="56"/>
      <c r="L74" s="4"/>
      <c r="M74" s="56"/>
      <c r="N74" s="57"/>
      <c r="O74" s="56"/>
      <c r="P74" s="56"/>
      <c r="Q74" s="56"/>
      <c r="R74" s="56"/>
      <c r="S74" s="28"/>
      <c r="T74" s="28"/>
      <c r="U74" s="28"/>
    </row>
    <row r="75" spans="5:7" ht="12.75">
      <c r="E75" s="58" t="s">
        <v>52</v>
      </c>
      <c r="F75" s="22"/>
      <c r="G75" s="58" t="s">
        <v>53</v>
      </c>
    </row>
    <row r="76" spans="5:7" ht="12.75">
      <c r="E76" s="8" t="str">
        <f>E73</f>
        <v>Tekkonkinkreet</v>
      </c>
      <c r="G76" s="8" t="str">
        <f>G73</f>
        <v>Black Hawks</v>
      </c>
    </row>
  </sheetData>
  <mergeCells count="53">
    <mergeCell ref="A57:R57"/>
    <mergeCell ref="A62:R62"/>
    <mergeCell ref="A67:R67"/>
    <mergeCell ref="A72:R72"/>
    <mergeCell ref="A51:R51"/>
    <mergeCell ref="A52:R52"/>
    <mergeCell ref="A43:R43"/>
    <mergeCell ref="H28:M28"/>
    <mergeCell ref="P30:R30"/>
    <mergeCell ref="F9:G9"/>
    <mergeCell ref="A29:E29"/>
    <mergeCell ref="F29:G29"/>
    <mergeCell ref="A22:R22"/>
    <mergeCell ref="H26:M26"/>
    <mergeCell ref="N26:O26"/>
    <mergeCell ref="H27:M27"/>
    <mergeCell ref="N27:O27"/>
    <mergeCell ref="A25:C25"/>
    <mergeCell ref="E25:G25"/>
    <mergeCell ref="H25:M25"/>
    <mergeCell ref="N25:O25"/>
    <mergeCell ref="A24:C24"/>
    <mergeCell ref="E24:G24"/>
    <mergeCell ref="H24:M24"/>
    <mergeCell ref="N24:O24"/>
    <mergeCell ref="P10:R10"/>
    <mergeCell ref="M1:R1"/>
    <mergeCell ref="N8:O8"/>
    <mergeCell ref="A2:R2"/>
    <mergeCell ref="H7:M7"/>
    <mergeCell ref="H8:M8"/>
    <mergeCell ref="N4:O4"/>
    <mergeCell ref="N5:O5"/>
    <mergeCell ref="N6:O6"/>
    <mergeCell ref="A9:E9"/>
    <mergeCell ref="E4:G4"/>
    <mergeCell ref="E5:G5"/>
    <mergeCell ref="N7:O7"/>
    <mergeCell ref="H3:M3"/>
    <mergeCell ref="H4:M4"/>
    <mergeCell ref="H5:M5"/>
    <mergeCell ref="H6:M6"/>
    <mergeCell ref="N3:P3"/>
    <mergeCell ref="N23:P23"/>
    <mergeCell ref="A1:E1"/>
    <mergeCell ref="F1:L1"/>
    <mergeCell ref="A23:C23"/>
    <mergeCell ref="E23:G23"/>
    <mergeCell ref="H23:M23"/>
    <mergeCell ref="A3:C3"/>
    <mergeCell ref="A4:C4"/>
    <mergeCell ref="A5:C5"/>
    <mergeCell ref="E3:G3"/>
  </mergeCells>
  <printOptions/>
  <pageMargins left="0.1968503937007874" right="0.1968503937007874" top="0.1968503937007874" bottom="0.1968503937007874" header="0.5118110236220472" footer="0.5118110236220472"/>
  <pageSetup orientation="landscape" paperSize="9" r:id="rId2"/>
  <rowBreaks count="2" manualBreakCount="2">
    <brk id="21" max="255" man="1"/>
    <brk id="4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tabSelected="1" workbookViewId="0" topLeftCell="A27">
      <selection activeCell="U20" sqref="U20"/>
    </sheetView>
  </sheetViews>
  <sheetFormatPr defaultColWidth="9.140625" defaultRowHeight="12.75"/>
  <cols>
    <col min="1" max="1" width="5.140625" style="0" customWidth="1"/>
    <col min="2" max="2" width="19.421875" style="0" customWidth="1"/>
    <col min="3" max="14" width="4.28125" style="0" customWidth="1"/>
    <col min="15" max="17" width="6.7109375" style="0" customWidth="1"/>
    <col min="18" max="18" width="5.00390625" style="0" customWidth="1"/>
    <col min="19" max="16384" width="11.421875" style="0" customWidth="1"/>
  </cols>
  <sheetData>
    <row r="1" spans="1:18" ht="18">
      <c r="A1" s="100" t="s">
        <v>61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2"/>
    </row>
    <row r="2" spans="1:13" ht="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8" ht="15.75">
      <c r="A3" s="85" t="s">
        <v>14</v>
      </c>
      <c r="B3" s="85"/>
      <c r="C3" s="85" t="s">
        <v>73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107"/>
      <c r="P3" s="107"/>
      <c r="Q3" s="107"/>
      <c r="R3" s="107"/>
    </row>
    <row r="4" spans="1:18" ht="15.75">
      <c r="A4" s="85" t="s">
        <v>15</v>
      </c>
      <c r="B4" s="85"/>
      <c r="C4" s="86">
        <v>39719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107"/>
      <c r="P4" s="107"/>
      <c r="Q4" s="107"/>
      <c r="R4" s="107"/>
    </row>
    <row r="5" spans="1:18" ht="15.75">
      <c r="A5" s="85" t="s">
        <v>48</v>
      </c>
      <c r="B5" s="85"/>
      <c r="C5" s="71" t="s">
        <v>74</v>
      </c>
      <c r="D5" s="71"/>
      <c r="E5" s="71"/>
      <c r="F5" s="71"/>
      <c r="G5" s="71"/>
      <c r="H5" s="71"/>
      <c r="I5" s="71"/>
      <c r="J5" s="71"/>
      <c r="K5" s="71"/>
      <c r="L5" s="85" t="s">
        <v>74</v>
      </c>
      <c r="M5" s="85"/>
      <c r="N5" s="85"/>
      <c r="O5" s="107"/>
      <c r="P5" s="107"/>
      <c r="Q5" s="107"/>
      <c r="R5" s="107"/>
    </row>
    <row r="6" spans="1:13" ht="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8" ht="18">
      <c r="A7" s="106" t="s">
        <v>59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</row>
    <row r="8" spans="1:18" s="50" customFormat="1" ht="18.75" thickBo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3:18" ht="12.75">
      <c r="C9" s="103" t="s">
        <v>38</v>
      </c>
      <c r="D9" s="104"/>
      <c r="E9" s="105"/>
      <c r="F9" s="95" t="s">
        <v>39</v>
      </c>
      <c r="G9" s="96"/>
      <c r="H9" s="97"/>
      <c r="I9" s="103" t="s">
        <v>40</v>
      </c>
      <c r="J9" s="104"/>
      <c r="K9" s="105"/>
      <c r="L9" s="95" t="s">
        <v>41</v>
      </c>
      <c r="M9" s="96"/>
      <c r="N9" s="97"/>
      <c r="O9" s="95" t="s">
        <v>42</v>
      </c>
      <c r="P9" s="96"/>
      <c r="Q9" s="97"/>
      <c r="R9" s="98" t="s">
        <v>43</v>
      </c>
    </row>
    <row r="10" spans="1:18" ht="77.25" customHeight="1">
      <c r="A10" s="35" t="s">
        <v>44</v>
      </c>
      <c r="B10" s="21" t="s">
        <v>45</v>
      </c>
      <c r="C10" s="72" t="s">
        <v>46</v>
      </c>
      <c r="D10" s="73" t="s">
        <v>47</v>
      </c>
      <c r="E10" s="74" t="s">
        <v>23</v>
      </c>
      <c r="F10" s="75" t="s">
        <v>46</v>
      </c>
      <c r="G10" s="76" t="s">
        <v>47</v>
      </c>
      <c r="H10" s="77" t="s">
        <v>23</v>
      </c>
      <c r="I10" s="72" t="s">
        <v>46</v>
      </c>
      <c r="J10" s="73" t="s">
        <v>47</v>
      </c>
      <c r="K10" s="74" t="s">
        <v>23</v>
      </c>
      <c r="L10" s="75" t="s">
        <v>46</v>
      </c>
      <c r="M10" s="76" t="s">
        <v>47</v>
      </c>
      <c r="N10" s="77" t="s">
        <v>23</v>
      </c>
      <c r="O10" s="75" t="s">
        <v>46</v>
      </c>
      <c r="P10" s="76" t="s">
        <v>47</v>
      </c>
      <c r="Q10" s="77" t="s">
        <v>23</v>
      </c>
      <c r="R10" s="99"/>
    </row>
    <row r="11" spans="1:18" ht="14.25">
      <c r="A11" s="22">
        <v>1</v>
      </c>
      <c r="B11" s="42" t="str">
        <f>Spielpläne!H5</f>
        <v>Tekkonkinkreet</v>
      </c>
      <c r="C11" s="43">
        <f>Spielpläne!K12</f>
        <v>0</v>
      </c>
      <c r="D11" s="44">
        <f>Spielpläne!I12</f>
        <v>3</v>
      </c>
      <c r="E11" s="45">
        <f>Spielpläne!O12</f>
        <v>0</v>
      </c>
      <c r="F11" s="46">
        <f>Spielpläne!I15</f>
        <v>1</v>
      </c>
      <c r="G11" s="8">
        <f>Spielpläne!K15</f>
        <v>0</v>
      </c>
      <c r="H11" s="47">
        <f>Spielpläne!M15</f>
        <v>2</v>
      </c>
      <c r="I11" s="43">
        <f>Spielpläne!I18</f>
        <v>4</v>
      </c>
      <c r="J11" s="44">
        <f>Spielpläne!K18</f>
        <v>1</v>
      </c>
      <c r="K11" s="45">
        <f>Spielpläne!M18</f>
        <v>2</v>
      </c>
      <c r="L11" s="46">
        <f>Spielpläne!I21</f>
        <v>2</v>
      </c>
      <c r="M11" s="8">
        <f>Spielpläne!K21</f>
        <v>1</v>
      </c>
      <c r="N11" s="47">
        <f>Spielpläne!M21</f>
        <v>2</v>
      </c>
      <c r="O11" s="46">
        <f aca="true" t="shared" si="0" ref="O11:Q15">C11+F11+I11+L11</f>
        <v>7</v>
      </c>
      <c r="P11" s="8">
        <f t="shared" si="0"/>
        <v>5</v>
      </c>
      <c r="Q11" s="47">
        <f t="shared" si="0"/>
        <v>6</v>
      </c>
      <c r="R11" s="51">
        <f aca="true" t="shared" si="1" ref="R11:R16">O11-P11</f>
        <v>2</v>
      </c>
    </row>
    <row r="12" spans="1:18" ht="14.25">
      <c r="A12" s="22">
        <v>2</v>
      </c>
      <c r="B12" s="42" t="str">
        <f>Spielpläne!H6</f>
        <v>Devils</v>
      </c>
      <c r="C12" s="43">
        <f>Spielpläne!I13</f>
        <v>4</v>
      </c>
      <c r="D12" s="44">
        <f>Spielpläne!K13</f>
        <v>2</v>
      </c>
      <c r="E12" s="45">
        <f>Spielpläne!M13</f>
        <v>2</v>
      </c>
      <c r="F12" s="46">
        <f>Spielpläne!K15</f>
        <v>0</v>
      </c>
      <c r="G12" s="8">
        <f>Spielpläne!I15</f>
        <v>1</v>
      </c>
      <c r="H12" s="47">
        <f>Spielpläne!O15</f>
        <v>0</v>
      </c>
      <c r="I12" s="43">
        <f>Spielpläne!K17</f>
        <v>3</v>
      </c>
      <c r="J12" s="44">
        <f>Spielpläne!I17</f>
        <v>0</v>
      </c>
      <c r="K12" s="45">
        <f>Spielpläne!O17</f>
        <v>2</v>
      </c>
      <c r="L12" s="46">
        <f>Spielpläne!K19</f>
        <v>1</v>
      </c>
      <c r="M12" s="8">
        <f>Spielpläne!I19</f>
        <v>1</v>
      </c>
      <c r="N12" s="47">
        <f>Spielpläne!O19</f>
        <v>1</v>
      </c>
      <c r="O12" s="46">
        <f t="shared" si="0"/>
        <v>8</v>
      </c>
      <c r="P12" s="8">
        <f t="shared" si="0"/>
        <v>4</v>
      </c>
      <c r="Q12" s="47">
        <f t="shared" si="0"/>
        <v>5</v>
      </c>
      <c r="R12" s="51">
        <f t="shared" si="1"/>
        <v>4</v>
      </c>
    </row>
    <row r="13" spans="1:18" ht="14.25">
      <c r="A13" s="22">
        <v>3</v>
      </c>
      <c r="B13" s="42" t="str">
        <f>Spielpläne!H4</f>
        <v>Illertal 1</v>
      </c>
      <c r="C13" s="43">
        <f>Spielpläne!I12</f>
        <v>3</v>
      </c>
      <c r="D13" s="44">
        <f>Spielpläne!K12</f>
        <v>0</v>
      </c>
      <c r="E13" s="45">
        <f>Spielpläne!M12</f>
        <v>2</v>
      </c>
      <c r="F13" s="46">
        <f>Spielpläne!I14</f>
        <v>6</v>
      </c>
      <c r="G13" s="8">
        <f>Spielpläne!K14</f>
        <v>1</v>
      </c>
      <c r="H13" s="47">
        <f>Spielpläne!M14</f>
        <v>2</v>
      </c>
      <c r="I13" s="43">
        <f>Spielpläne!I17</f>
        <v>0</v>
      </c>
      <c r="J13" s="44">
        <f>Spielpläne!K17</f>
        <v>3</v>
      </c>
      <c r="K13" s="45">
        <f>Spielpläne!M17</f>
        <v>0</v>
      </c>
      <c r="L13" s="46">
        <f>Spielpläne!I20</f>
        <v>1</v>
      </c>
      <c r="M13" s="8">
        <f>Spielpläne!K20</f>
        <v>1</v>
      </c>
      <c r="N13" s="47">
        <f>Spielpläne!M20</f>
        <v>1</v>
      </c>
      <c r="O13" s="46">
        <f t="shared" si="0"/>
        <v>10</v>
      </c>
      <c r="P13" s="8">
        <f t="shared" si="0"/>
        <v>5</v>
      </c>
      <c r="Q13" s="47">
        <f t="shared" si="0"/>
        <v>5</v>
      </c>
      <c r="R13" s="51">
        <f t="shared" si="1"/>
        <v>5</v>
      </c>
    </row>
    <row r="14" spans="1:18" ht="14.25">
      <c r="A14" s="22">
        <v>4</v>
      </c>
      <c r="B14" s="42" t="str">
        <f>Spielpläne!H8</f>
        <v>Hot wheels</v>
      </c>
      <c r="C14" s="43">
        <f>Spielpläne!K14</f>
        <v>1</v>
      </c>
      <c r="D14" s="44">
        <f>Spielpläne!I14</f>
        <v>6</v>
      </c>
      <c r="E14" s="45">
        <f>Spielpläne!O14</f>
        <v>0</v>
      </c>
      <c r="F14" s="46">
        <f>Spielpläne!K16</f>
        <v>2</v>
      </c>
      <c r="G14" s="8">
        <f>Spielpläne!I16</f>
        <v>1</v>
      </c>
      <c r="H14" s="47">
        <f>Spielpläne!O16</f>
        <v>2</v>
      </c>
      <c r="I14" s="43">
        <f>Spielpläne!I19</f>
        <v>1</v>
      </c>
      <c r="J14" s="44">
        <f>Spielpläne!K19</f>
        <v>1</v>
      </c>
      <c r="K14" s="45">
        <f>Spielpläne!M19</f>
        <v>1</v>
      </c>
      <c r="L14" s="46">
        <f>Spielpläne!K21</f>
        <v>1</v>
      </c>
      <c r="M14" s="8">
        <f>Spielpläne!I21</f>
        <v>2</v>
      </c>
      <c r="N14" s="47">
        <f>Spielpläne!O21</f>
        <v>0</v>
      </c>
      <c r="O14" s="46">
        <f t="shared" si="0"/>
        <v>5</v>
      </c>
      <c r="P14" s="8">
        <f t="shared" si="0"/>
        <v>10</v>
      </c>
      <c r="Q14" s="47">
        <f t="shared" si="0"/>
        <v>3</v>
      </c>
      <c r="R14" s="51">
        <f t="shared" si="1"/>
        <v>-5</v>
      </c>
    </row>
    <row r="15" spans="1:18" ht="14.25">
      <c r="A15" s="22">
        <v>5</v>
      </c>
      <c r="B15" s="42" t="str">
        <f>Spielpläne!H7</f>
        <v>Speedy Bickers</v>
      </c>
      <c r="C15" s="43">
        <f>Spielpläne!K13</f>
        <v>2</v>
      </c>
      <c r="D15" s="44">
        <f>Spielpläne!I13</f>
        <v>4</v>
      </c>
      <c r="E15" s="45">
        <f>Spielpläne!O13</f>
        <v>0</v>
      </c>
      <c r="F15" s="46">
        <f>Spielpläne!I16</f>
        <v>1</v>
      </c>
      <c r="G15" s="8">
        <f>Spielpläne!K16</f>
        <v>2</v>
      </c>
      <c r="H15" s="47">
        <f>Spielpläne!M16</f>
        <v>0</v>
      </c>
      <c r="I15" s="43">
        <f>Spielpläne!K18</f>
        <v>1</v>
      </c>
      <c r="J15" s="44">
        <f>Spielpläne!I18</f>
        <v>4</v>
      </c>
      <c r="K15" s="45">
        <f>Spielpläne!O18</f>
        <v>0</v>
      </c>
      <c r="L15" s="46">
        <f>Spielpläne!K20</f>
        <v>1</v>
      </c>
      <c r="M15" s="8">
        <f>Spielpläne!I20</f>
        <v>1</v>
      </c>
      <c r="N15" s="47">
        <f>Spielpläne!O20</f>
        <v>1</v>
      </c>
      <c r="O15" s="46">
        <f t="shared" si="0"/>
        <v>5</v>
      </c>
      <c r="P15" s="8">
        <f t="shared" si="0"/>
        <v>11</v>
      </c>
      <c r="Q15" s="47">
        <f t="shared" si="0"/>
        <v>1</v>
      </c>
      <c r="R15" s="51">
        <f t="shared" si="1"/>
        <v>-6</v>
      </c>
    </row>
    <row r="16" spans="1:18" ht="15">
      <c r="A16" s="48"/>
      <c r="O16" s="65">
        <f>SUM(O11:O15)</f>
        <v>35</v>
      </c>
      <c r="P16" s="66">
        <f>SUM(P11:P15)</f>
        <v>35</v>
      </c>
      <c r="R16" s="67">
        <f t="shared" si="1"/>
        <v>0</v>
      </c>
    </row>
    <row r="17" spans="1:18" ht="18">
      <c r="A17" s="106" t="s">
        <v>60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</row>
    <row r="18" spans="1:18" s="50" customFormat="1" ht="18.75" thickBot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</row>
    <row r="19" spans="3:18" ht="12.75">
      <c r="C19" s="103" t="s">
        <v>38</v>
      </c>
      <c r="D19" s="104"/>
      <c r="E19" s="105"/>
      <c r="F19" s="95" t="s">
        <v>39</v>
      </c>
      <c r="G19" s="96"/>
      <c r="H19" s="97"/>
      <c r="I19" s="103" t="s">
        <v>40</v>
      </c>
      <c r="J19" s="104"/>
      <c r="K19" s="105"/>
      <c r="L19" s="95" t="s">
        <v>41</v>
      </c>
      <c r="M19" s="96"/>
      <c r="N19" s="97"/>
      <c r="O19" s="95" t="s">
        <v>42</v>
      </c>
      <c r="P19" s="96"/>
      <c r="Q19" s="97"/>
      <c r="R19" s="108" t="s">
        <v>43</v>
      </c>
    </row>
    <row r="20" spans="1:18" ht="85.5" customHeight="1">
      <c r="A20" s="35" t="s">
        <v>44</v>
      </c>
      <c r="B20" s="21" t="s">
        <v>45</v>
      </c>
      <c r="C20" s="36" t="s">
        <v>46</v>
      </c>
      <c r="D20" s="37" t="s">
        <v>47</v>
      </c>
      <c r="E20" s="38" t="s">
        <v>23</v>
      </c>
      <c r="F20" s="39" t="s">
        <v>46</v>
      </c>
      <c r="G20" s="40" t="s">
        <v>47</v>
      </c>
      <c r="H20" s="41" t="s">
        <v>23</v>
      </c>
      <c r="I20" s="36" t="s">
        <v>46</v>
      </c>
      <c r="J20" s="37" t="s">
        <v>47</v>
      </c>
      <c r="K20" s="38" t="s">
        <v>23</v>
      </c>
      <c r="L20" s="39" t="s">
        <v>46</v>
      </c>
      <c r="M20" s="40" t="s">
        <v>47</v>
      </c>
      <c r="N20" s="41" t="s">
        <v>23</v>
      </c>
      <c r="O20" s="39" t="s">
        <v>46</v>
      </c>
      <c r="P20" s="40" t="s">
        <v>47</v>
      </c>
      <c r="Q20" s="41" t="s">
        <v>23</v>
      </c>
      <c r="R20" s="109"/>
    </row>
    <row r="21" spans="1:18" ht="14.25">
      <c r="A21" s="22">
        <v>1</v>
      </c>
      <c r="B21" s="42" t="str">
        <f>Spielpläne!H25</f>
        <v>Black Hawks</v>
      </c>
      <c r="C21" s="43">
        <f>Spielpläne!K32</f>
        <v>8</v>
      </c>
      <c r="D21" s="44">
        <f>Spielpläne!I32</f>
        <v>1</v>
      </c>
      <c r="E21" s="45">
        <f>Spielpläne!O32</f>
        <v>2</v>
      </c>
      <c r="F21" s="46">
        <f>Spielpläne!I35</f>
        <v>15</v>
      </c>
      <c r="G21" s="8">
        <f>Spielpläne!K35</f>
        <v>0</v>
      </c>
      <c r="H21" s="47">
        <f>Spielpläne!M35</f>
        <v>2</v>
      </c>
      <c r="I21" s="43">
        <f>Spielpläne!I38</f>
        <v>7</v>
      </c>
      <c r="J21" s="44">
        <f>Spielpläne!K38</f>
        <v>1</v>
      </c>
      <c r="K21" s="45">
        <f>Spielpläne!M38</f>
        <v>2</v>
      </c>
      <c r="L21" s="46">
        <f>Spielpläne!I41</f>
        <v>3</v>
      </c>
      <c r="M21" s="8">
        <f>Spielpläne!K41</f>
        <v>0</v>
      </c>
      <c r="N21" s="47">
        <f>Spielpläne!M41</f>
        <v>2</v>
      </c>
      <c r="O21" s="46">
        <f aca="true" t="shared" si="2" ref="O21:Q25">C21+F21+I21+L21</f>
        <v>33</v>
      </c>
      <c r="P21" s="8">
        <f t="shared" si="2"/>
        <v>2</v>
      </c>
      <c r="Q21" s="47">
        <f t="shared" si="2"/>
        <v>8</v>
      </c>
      <c r="R21" s="51">
        <f aca="true" t="shared" si="3" ref="R21:R26">O21-P21</f>
        <v>31</v>
      </c>
    </row>
    <row r="22" spans="1:18" ht="14.25">
      <c r="A22" s="22">
        <v>2</v>
      </c>
      <c r="B22" s="42" t="str">
        <f>Spielpläne!H24</f>
        <v>Bündnerbiir</v>
      </c>
      <c r="C22" s="43">
        <f>Spielpläne!I32</f>
        <v>1</v>
      </c>
      <c r="D22" s="44">
        <f>Spielpläne!K32</f>
        <v>8</v>
      </c>
      <c r="E22" s="45">
        <f>Spielpläne!M32</f>
        <v>0</v>
      </c>
      <c r="F22" s="46">
        <f>Spielpläne!I34</f>
        <v>3</v>
      </c>
      <c r="G22" s="8">
        <f>Spielpläne!K34</f>
        <v>0</v>
      </c>
      <c r="H22" s="47">
        <f>Spielpläne!M34</f>
        <v>2</v>
      </c>
      <c r="I22" s="43">
        <f>Spielpläne!I37</f>
        <v>2</v>
      </c>
      <c r="J22" s="44">
        <f>Spielpläne!K37</f>
        <v>1</v>
      </c>
      <c r="K22" s="45">
        <f>Spielpläne!M37</f>
        <v>2</v>
      </c>
      <c r="L22" s="46">
        <f>Spielpläne!I40</f>
        <v>5</v>
      </c>
      <c r="M22" s="8">
        <f>Spielpläne!K40</f>
        <v>0</v>
      </c>
      <c r="N22" s="47">
        <f>Spielpläne!M40</f>
        <v>2</v>
      </c>
      <c r="O22" s="46">
        <f t="shared" si="2"/>
        <v>11</v>
      </c>
      <c r="P22" s="8">
        <f t="shared" si="2"/>
        <v>9</v>
      </c>
      <c r="Q22" s="47">
        <f t="shared" si="2"/>
        <v>6</v>
      </c>
      <c r="R22" s="51">
        <f t="shared" si="3"/>
        <v>2</v>
      </c>
    </row>
    <row r="23" spans="1:18" ht="14.25">
      <c r="A23" s="22">
        <v>3</v>
      </c>
      <c r="B23" s="42" t="str">
        <f>Spielpläne!H27</f>
        <v>Indien Crow</v>
      </c>
      <c r="C23" s="43">
        <f>Spielpläne!K33</f>
        <v>3</v>
      </c>
      <c r="D23" s="44">
        <f>Spielpläne!I33</f>
        <v>2</v>
      </c>
      <c r="E23" s="45">
        <f>Spielpläne!O33</f>
        <v>2</v>
      </c>
      <c r="F23" s="46">
        <f>Spielpläne!I36</f>
        <v>3</v>
      </c>
      <c r="G23" s="8">
        <f>Spielpläne!K36</f>
        <v>0</v>
      </c>
      <c r="H23" s="47">
        <f>Spielpläne!M36</f>
        <v>2</v>
      </c>
      <c r="I23" s="43">
        <f>Spielpläne!K38</f>
        <v>1</v>
      </c>
      <c r="J23" s="44">
        <f>Spielpläne!I38</f>
        <v>7</v>
      </c>
      <c r="K23" s="45">
        <f>Spielpläne!O38</f>
        <v>0</v>
      </c>
      <c r="L23" s="46">
        <f>Spielpläne!K40</f>
        <v>0</v>
      </c>
      <c r="M23" s="8">
        <f>Spielpläne!I40</f>
        <v>5</v>
      </c>
      <c r="N23" s="47">
        <f>Spielpläne!O40</f>
        <v>0</v>
      </c>
      <c r="O23" s="46">
        <f t="shared" si="2"/>
        <v>7</v>
      </c>
      <c r="P23" s="8">
        <f t="shared" si="2"/>
        <v>14</v>
      </c>
      <c r="Q23" s="47">
        <f t="shared" si="2"/>
        <v>4</v>
      </c>
      <c r="R23" s="51">
        <f t="shared" si="3"/>
        <v>-7</v>
      </c>
    </row>
    <row r="24" spans="1:18" ht="14.25">
      <c r="A24" s="22">
        <v>4</v>
      </c>
      <c r="B24" s="42" t="str">
        <f>Spielpläne!H26</f>
        <v>Unicycle Tigers 1</v>
      </c>
      <c r="C24" s="43">
        <f>Spielpläne!I33</f>
        <v>2</v>
      </c>
      <c r="D24" s="44">
        <f>Spielpläne!K33</f>
        <v>3</v>
      </c>
      <c r="E24" s="45">
        <f>Spielpläne!M33</f>
        <v>0</v>
      </c>
      <c r="F24" s="46">
        <f>Spielpläne!K35</f>
        <v>0</v>
      </c>
      <c r="G24" s="8">
        <f>Spielpläne!I35</f>
        <v>15</v>
      </c>
      <c r="H24" s="47">
        <f>Spielpläne!O35</f>
        <v>0</v>
      </c>
      <c r="I24" s="43">
        <f>Spielpläne!K37</f>
        <v>1</v>
      </c>
      <c r="J24" s="44">
        <f>Spielpläne!I37</f>
        <v>2</v>
      </c>
      <c r="K24" s="45">
        <f>Spielpläne!O37</f>
        <v>0</v>
      </c>
      <c r="L24" s="46">
        <f>Spielpläne!K39</f>
        <v>3</v>
      </c>
      <c r="M24" s="8">
        <f>Spielpläne!I39</f>
        <v>0</v>
      </c>
      <c r="N24" s="47">
        <f>Spielpläne!O39</f>
        <v>2</v>
      </c>
      <c r="O24" s="46">
        <f t="shared" si="2"/>
        <v>6</v>
      </c>
      <c r="P24" s="8">
        <f t="shared" si="2"/>
        <v>20</v>
      </c>
      <c r="Q24" s="47">
        <f t="shared" si="2"/>
        <v>2</v>
      </c>
      <c r="R24" s="51">
        <f t="shared" si="3"/>
        <v>-14</v>
      </c>
    </row>
    <row r="25" spans="1:18" ht="14.25">
      <c r="A25" s="22">
        <v>5</v>
      </c>
      <c r="B25" s="42" t="str">
        <f>Spielpläne!H28</f>
        <v>Wülflinger Füchse</v>
      </c>
      <c r="C25" s="43">
        <f>Spielpläne!K34</f>
        <v>0</v>
      </c>
      <c r="D25" s="44">
        <f>Spielpläne!I34</f>
        <v>3</v>
      </c>
      <c r="E25" s="45">
        <f>Spielpläne!O34</f>
        <v>0</v>
      </c>
      <c r="F25" s="46">
        <f>Spielpläne!K36</f>
        <v>0</v>
      </c>
      <c r="G25" s="8">
        <f>Spielpläne!I36</f>
        <v>3</v>
      </c>
      <c r="H25" s="47">
        <f>Spielpläne!O36</f>
        <v>0</v>
      </c>
      <c r="I25" s="43">
        <f>Spielpläne!I39</f>
        <v>0</v>
      </c>
      <c r="J25" s="44">
        <f>Spielpläne!K39</f>
        <v>3</v>
      </c>
      <c r="K25" s="45">
        <f>Spielpläne!M39</f>
        <v>0</v>
      </c>
      <c r="L25" s="46">
        <f>Spielpläne!K41</f>
        <v>0</v>
      </c>
      <c r="M25" s="8">
        <f>Spielpläne!I41</f>
        <v>3</v>
      </c>
      <c r="N25" s="47">
        <f>Spielpläne!O41</f>
        <v>0</v>
      </c>
      <c r="O25" s="46">
        <f t="shared" si="2"/>
        <v>0</v>
      </c>
      <c r="P25" s="8">
        <f t="shared" si="2"/>
        <v>12</v>
      </c>
      <c r="Q25" s="47">
        <f t="shared" si="2"/>
        <v>0</v>
      </c>
      <c r="R25" s="51">
        <f t="shared" si="3"/>
        <v>-12</v>
      </c>
    </row>
    <row r="26" spans="15:18" ht="12.75">
      <c r="O26" s="65">
        <f>SUM(O21:O25)</f>
        <v>57</v>
      </c>
      <c r="P26" s="66">
        <f>SUM(P21:P25)</f>
        <v>57</v>
      </c>
      <c r="R26" s="67">
        <f t="shared" si="3"/>
        <v>0</v>
      </c>
    </row>
    <row r="28" spans="1:18" ht="18">
      <c r="A28" s="113" t="s">
        <v>62</v>
      </c>
      <c r="B28" s="113"/>
      <c r="C28" s="113"/>
      <c r="D28" s="113"/>
      <c r="E28" s="113"/>
      <c r="F28" s="113" t="s">
        <v>73</v>
      </c>
      <c r="G28" s="113"/>
      <c r="H28" s="113"/>
      <c r="I28" s="113"/>
      <c r="J28" s="113"/>
      <c r="K28" s="113"/>
      <c r="L28" s="113"/>
      <c r="M28" s="113"/>
      <c r="N28" s="113"/>
      <c r="O28" s="113"/>
      <c r="P28" s="114" t="s">
        <v>78</v>
      </c>
      <c r="Q28" s="113"/>
      <c r="R28" s="113"/>
    </row>
    <row r="29" spans="1:18" s="50" customFormat="1" ht="18.75" thickBot="1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</row>
    <row r="30" spans="3:18" ht="81.75" customHeight="1">
      <c r="C30" s="115" t="s">
        <v>58</v>
      </c>
      <c r="D30" s="116"/>
      <c r="E30" s="117"/>
      <c r="F30" s="118" t="s">
        <v>51</v>
      </c>
      <c r="G30" s="119"/>
      <c r="H30" s="120"/>
      <c r="I30" s="115" t="s">
        <v>49</v>
      </c>
      <c r="J30" s="116"/>
      <c r="K30" s="117"/>
      <c r="L30" s="121" t="s">
        <v>42</v>
      </c>
      <c r="M30" s="122"/>
      <c r="N30" s="123"/>
      <c r="O30" s="110"/>
      <c r="P30" s="111"/>
      <c r="Q30" s="111"/>
      <c r="R30" s="112"/>
    </row>
    <row r="31" spans="1:18" ht="86.25">
      <c r="A31" s="35" t="s">
        <v>44</v>
      </c>
      <c r="B31" s="21" t="s">
        <v>45</v>
      </c>
      <c r="C31" s="36" t="s">
        <v>46</v>
      </c>
      <c r="D31" s="37" t="s">
        <v>47</v>
      </c>
      <c r="E31" s="38" t="s">
        <v>23</v>
      </c>
      <c r="F31" s="39" t="s">
        <v>46</v>
      </c>
      <c r="G31" s="40" t="s">
        <v>47</v>
      </c>
      <c r="H31" s="41" t="s">
        <v>23</v>
      </c>
      <c r="I31" s="36" t="s">
        <v>46</v>
      </c>
      <c r="J31" s="37" t="s">
        <v>47</v>
      </c>
      <c r="K31" s="38" t="s">
        <v>23</v>
      </c>
      <c r="L31" s="39" t="s">
        <v>46</v>
      </c>
      <c r="M31" s="40" t="s">
        <v>47</v>
      </c>
      <c r="N31" s="63" t="s">
        <v>23</v>
      </c>
      <c r="O31" s="59"/>
      <c r="P31" s="60"/>
      <c r="Q31" s="60"/>
      <c r="R31" s="112"/>
    </row>
    <row r="32" spans="1:18" ht="15">
      <c r="A32" s="22">
        <v>1</v>
      </c>
      <c r="B32" s="42" t="str">
        <f>Spielpläne!E76</f>
        <v>Tekkonkinkreet</v>
      </c>
      <c r="C32" s="43">
        <f>O11</f>
        <v>7</v>
      </c>
      <c r="D32" s="44">
        <f>P11</f>
        <v>5</v>
      </c>
      <c r="E32" s="45">
        <f>Q11</f>
        <v>6</v>
      </c>
      <c r="F32" s="46"/>
      <c r="G32" s="8"/>
      <c r="H32" s="47"/>
      <c r="I32" s="43">
        <v>1</v>
      </c>
      <c r="J32" s="44">
        <v>0</v>
      </c>
      <c r="K32" s="45">
        <v>2</v>
      </c>
      <c r="L32" s="46">
        <f>C32+F32+I32</f>
        <v>8</v>
      </c>
      <c r="M32" s="8">
        <f>D32+G32+J32</f>
        <v>5</v>
      </c>
      <c r="N32" s="64">
        <v>10</v>
      </c>
      <c r="O32" s="61"/>
      <c r="P32" s="13"/>
      <c r="Q32" s="13"/>
      <c r="R32" s="62"/>
    </row>
    <row r="33" spans="1:18" ht="15">
      <c r="A33" s="22">
        <v>2</v>
      </c>
      <c r="B33" s="42" t="str">
        <f>Spielpläne!G76</f>
        <v>Black Hawks</v>
      </c>
      <c r="C33" s="43">
        <f>O21</f>
        <v>33</v>
      </c>
      <c r="D33" s="44">
        <f>P21</f>
        <v>2</v>
      </c>
      <c r="E33" s="45">
        <f>Q21</f>
        <v>8</v>
      </c>
      <c r="F33" s="46"/>
      <c r="G33" s="8"/>
      <c r="H33" s="47"/>
      <c r="I33" s="43">
        <v>0</v>
      </c>
      <c r="J33" s="44">
        <v>1</v>
      </c>
      <c r="K33" s="45">
        <v>2</v>
      </c>
      <c r="L33" s="46">
        <f aca="true" t="shared" si="4" ref="L33:L41">C33+F33+I33</f>
        <v>33</v>
      </c>
      <c r="M33" s="8">
        <f aca="true" t="shared" si="5" ref="M33:M41">D33+G33+J33</f>
        <v>3</v>
      </c>
      <c r="N33" s="64">
        <v>8</v>
      </c>
      <c r="O33" s="61"/>
      <c r="P33" s="13"/>
      <c r="Q33" s="13"/>
      <c r="R33" s="62"/>
    </row>
    <row r="34" spans="1:18" ht="15">
      <c r="A34" s="22">
        <v>3</v>
      </c>
      <c r="B34" s="42" t="str">
        <f>Spielpläne!E71</f>
        <v>Bündnerbiir</v>
      </c>
      <c r="C34" s="43">
        <f>O22</f>
        <v>11</v>
      </c>
      <c r="D34" s="44">
        <v>9</v>
      </c>
      <c r="E34" s="45">
        <f>Q22</f>
        <v>6</v>
      </c>
      <c r="F34" s="46"/>
      <c r="G34" s="8"/>
      <c r="H34" s="47"/>
      <c r="I34" s="43">
        <v>1</v>
      </c>
      <c r="J34" s="44">
        <v>2</v>
      </c>
      <c r="K34" s="45">
        <v>2</v>
      </c>
      <c r="L34" s="46">
        <f t="shared" si="4"/>
        <v>12</v>
      </c>
      <c r="M34" s="8">
        <f t="shared" si="5"/>
        <v>11</v>
      </c>
      <c r="N34" s="64">
        <v>6</v>
      </c>
      <c r="O34" s="61"/>
      <c r="P34" s="13"/>
      <c r="Q34" s="13"/>
      <c r="R34" s="62"/>
    </row>
    <row r="35" spans="1:18" ht="15">
      <c r="A35" s="22">
        <v>4</v>
      </c>
      <c r="B35" s="42" t="str">
        <f>Spielpläne!G71</f>
        <v>Devils</v>
      </c>
      <c r="C35" s="43">
        <f>O12</f>
        <v>8</v>
      </c>
      <c r="D35" s="44">
        <f>P12</f>
        <v>4</v>
      </c>
      <c r="E35" s="45">
        <f>Q12</f>
        <v>5</v>
      </c>
      <c r="F35" s="46"/>
      <c r="G35" s="8"/>
      <c r="H35" s="47"/>
      <c r="I35" s="43">
        <v>2</v>
      </c>
      <c r="J35" s="44">
        <v>1</v>
      </c>
      <c r="K35" s="45">
        <v>0</v>
      </c>
      <c r="L35" s="46">
        <f t="shared" si="4"/>
        <v>10</v>
      </c>
      <c r="M35" s="8">
        <f t="shared" si="5"/>
        <v>5</v>
      </c>
      <c r="N35" s="64">
        <v>4</v>
      </c>
      <c r="O35" s="61"/>
      <c r="P35" s="13"/>
      <c r="Q35" s="13"/>
      <c r="R35" s="62"/>
    </row>
    <row r="36" spans="1:18" ht="15">
      <c r="A36" s="22">
        <v>5</v>
      </c>
      <c r="B36" s="42" t="str">
        <f>Spielpläne!E66</f>
        <v>Indien Crow</v>
      </c>
      <c r="C36" s="43">
        <f>O23</f>
        <v>7</v>
      </c>
      <c r="D36" s="44">
        <f>P23</f>
        <v>14</v>
      </c>
      <c r="E36" s="45">
        <f>Q23</f>
        <v>4</v>
      </c>
      <c r="F36" s="46"/>
      <c r="G36" s="8"/>
      <c r="H36" s="47"/>
      <c r="I36" s="43">
        <v>1</v>
      </c>
      <c r="J36" s="44">
        <v>0</v>
      </c>
      <c r="K36" s="45">
        <v>2</v>
      </c>
      <c r="L36" s="46">
        <f t="shared" si="4"/>
        <v>8</v>
      </c>
      <c r="M36" s="8">
        <f t="shared" si="5"/>
        <v>14</v>
      </c>
      <c r="N36" s="64">
        <v>3</v>
      </c>
      <c r="O36" s="61"/>
      <c r="P36" s="13"/>
      <c r="Q36" s="13"/>
      <c r="R36" s="62"/>
    </row>
    <row r="37" spans="1:14" ht="15">
      <c r="A37" s="22">
        <v>6</v>
      </c>
      <c r="B37" s="42" t="str">
        <f>Spielpläne!G66</f>
        <v>Illertal 1</v>
      </c>
      <c r="C37" s="43">
        <f aca="true" t="shared" si="6" ref="C37:E38">O13</f>
        <v>10</v>
      </c>
      <c r="D37" s="44">
        <f t="shared" si="6"/>
        <v>5</v>
      </c>
      <c r="E37" s="45">
        <f t="shared" si="6"/>
        <v>5</v>
      </c>
      <c r="F37" s="46"/>
      <c r="G37" s="8"/>
      <c r="H37" s="47"/>
      <c r="I37" s="43">
        <v>0</v>
      </c>
      <c r="J37" s="44">
        <v>1</v>
      </c>
      <c r="K37" s="45">
        <v>0</v>
      </c>
      <c r="L37" s="46">
        <f t="shared" si="4"/>
        <v>10</v>
      </c>
      <c r="M37" s="8">
        <f t="shared" si="5"/>
        <v>6</v>
      </c>
      <c r="N37" s="64">
        <v>2</v>
      </c>
    </row>
    <row r="38" spans="1:14" ht="15">
      <c r="A38" s="22">
        <v>7</v>
      </c>
      <c r="B38" s="42" t="str">
        <f>Spielpläne!E61</f>
        <v>Hot wheels</v>
      </c>
      <c r="C38" s="43">
        <f t="shared" si="6"/>
        <v>5</v>
      </c>
      <c r="D38" s="44">
        <f t="shared" si="6"/>
        <v>10</v>
      </c>
      <c r="E38" s="45">
        <f t="shared" si="6"/>
        <v>3</v>
      </c>
      <c r="F38" s="46"/>
      <c r="G38" s="8"/>
      <c r="H38" s="47"/>
      <c r="I38" s="43">
        <v>4</v>
      </c>
      <c r="J38" s="44">
        <v>0</v>
      </c>
      <c r="K38" s="45">
        <v>2</v>
      </c>
      <c r="L38" s="46">
        <f t="shared" si="4"/>
        <v>9</v>
      </c>
      <c r="M38" s="8">
        <f t="shared" si="5"/>
        <v>10</v>
      </c>
      <c r="N38" s="64">
        <v>1</v>
      </c>
    </row>
    <row r="39" spans="1:14" ht="15">
      <c r="A39" s="22">
        <v>8</v>
      </c>
      <c r="B39" s="42" t="str">
        <f>Spielpläne!G61</f>
        <v>Unicycle Tigers 1</v>
      </c>
      <c r="C39" s="43">
        <f>O24</f>
        <v>6</v>
      </c>
      <c r="D39" s="44">
        <f>P24</f>
        <v>20</v>
      </c>
      <c r="E39" s="45">
        <v>2</v>
      </c>
      <c r="F39" s="46"/>
      <c r="G39" s="8"/>
      <c r="H39" s="47"/>
      <c r="I39" s="43">
        <v>0</v>
      </c>
      <c r="J39" s="44">
        <v>4</v>
      </c>
      <c r="K39" s="45">
        <v>0</v>
      </c>
      <c r="L39" s="46">
        <f t="shared" si="4"/>
        <v>6</v>
      </c>
      <c r="M39" s="8">
        <f t="shared" si="5"/>
        <v>24</v>
      </c>
      <c r="N39" s="64">
        <v>0</v>
      </c>
    </row>
    <row r="40" spans="1:14" ht="15">
      <c r="A40" s="22">
        <v>9</v>
      </c>
      <c r="B40" s="42" t="str">
        <f>Spielpläne!E56</f>
        <v>Speedy Bickers</v>
      </c>
      <c r="C40" s="43">
        <f>O15</f>
        <v>5</v>
      </c>
      <c r="D40" s="44">
        <f>P15</f>
        <v>11</v>
      </c>
      <c r="E40" s="45">
        <f>Q15</f>
        <v>1</v>
      </c>
      <c r="F40" s="46"/>
      <c r="G40" s="8"/>
      <c r="H40" s="47"/>
      <c r="I40" s="43">
        <v>3</v>
      </c>
      <c r="J40" s="44">
        <v>0</v>
      </c>
      <c r="K40" s="45">
        <v>2</v>
      </c>
      <c r="L40" s="46">
        <f t="shared" si="4"/>
        <v>8</v>
      </c>
      <c r="M40" s="8">
        <f t="shared" si="5"/>
        <v>11</v>
      </c>
      <c r="N40" s="64">
        <v>0</v>
      </c>
    </row>
    <row r="41" spans="1:14" ht="15">
      <c r="A41" s="22">
        <v>10</v>
      </c>
      <c r="B41" s="42" t="str">
        <f>Spielpläne!G56</f>
        <v>Wülflinger Füchse</v>
      </c>
      <c r="C41" s="43">
        <f>O25</f>
        <v>0</v>
      </c>
      <c r="D41" s="44">
        <f>P25</f>
        <v>12</v>
      </c>
      <c r="E41" s="45">
        <f>Q25</f>
        <v>0</v>
      </c>
      <c r="F41" s="46"/>
      <c r="G41" s="8"/>
      <c r="H41" s="47"/>
      <c r="I41" s="43">
        <v>0</v>
      </c>
      <c r="J41" s="44">
        <v>3</v>
      </c>
      <c r="K41" s="45">
        <v>0</v>
      </c>
      <c r="L41" s="46">
        <f t="shared" si="4"/>
        <v>0</v>
      </c>
      <c r="M41" s="8">
        <f t="shared" si="5"/>
        <v>15</v>
      </c>
      <c r="N41" s="64">
        <v>0</v>
      </c>
    </row>
    <row r="42" spans="12:13" ht="12.75">
      <c r="L42" s="65">
        <f>SUM(L32:L41)</f>
        <v>104</v>
      </c>
      <c r="M42" s="66">
        <f>SUM(M32:M41)</f>
        <v>104</v>
      </c>
    </row>
  </sheetData>
  <mergeCells count="31">
    <mergeCell ref="O30:Q30"/>
    <mergeCell ref="R30:R31"/>
    <mergeCell ref="A28:E28"/>
    <mergeCell ref="F28:O28"/>
    <mergeCell ref="P28:R28"/>
    <mergeCell ref="C30:E30"/>
    <mergeCell ref="F30:H30"/>
    <mergeCell ref="I30:K30"/>
    <mergeCell ref="L30:N30"/>
    <mergeCell ref="A17:R17"/>
    <mergeCell ref="C19:E19"/>
    <mergeCell ref="F19:H19"/>
    <mergeCell ref="I19:K19"/>
    <mergeCell ref="L19:N19"/>
    <mergeCell ref="O19:Q19"/>
    <mergeCell ref="R19:R20"/>
    <mergeCell ref="C3:N3"/>
    <mergeCell ref="C4:N4"/>
    <mergeCell ref="A7:R7"/>
    <mergeCell ref="O3:R5"/>
    <mergeCell ref="L5:N5"/>
    <mergeCell ref="O9:Q9"/>
    <mergeCell ref="R9:R10"/>
    <mergeCell ref="A1:R1"/>
    <mergeCell ref="A3:B3"/>
    <mergeCell ref="A4:B4"/>
    <mergeCell ref="A5:B5"/>
    <mergeCell ref="C9:E9"/>
    <mergeCell ref="F9:H9"/>
    <mergeCell ref="I9:K9"/>
    <mergeCell ref="L9:N9"/>
  </mergeCells>
  <printOptions/>
  <pageMargins left="0.1968503937007874" right="0.1968503937007874" top="0.1968503937007874" bottom="0.1968503937007874" header="0.5118110236220472" footer="0.5118110236220472"/>
  <pageSetup orientation="landscape" paperSize="9" r:id="rId2"/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Schuhmacher</dc:creator>
  <cp:keywords/>
  <dc:description/>
  <cp:lastModifiedBy>Franz Brandl</cp:lastModifiedBy>
  <cp:lastPrinted>2008-09-29T16:41:57Z</cp:lastPrinted>
  <dcterms:created xsi:type="dcterms:W3CDTF">2008-01-06T08:58:39Z</dcterms:created>
  <dcterms:modified xsi:type="dcterms:W3CDTF">2008-10-02T08:01:57Z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