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<sst xmlns="http://schemas.openxmlformats.org/spreadsheetml/2006/main" count="370" uniqueCount="90">
  <si>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</si>
  <si>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</si>
  <si>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</si>
  <si>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</si>
  <si>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</si>
  <si>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</si>
  <si>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</si>
  <si>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</si>
  <si>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</si>
  <si>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</si>
  <si>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</si>
  <si>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</si>
  <si>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</si>
  <si>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</si>
  <si>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</si>
  <si>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</si>
  <si>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</si>
  <si>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</si>
  <si>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</si>
  <si>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</si>
  <si>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</si>
  <si>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</si>
  <si>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</si>
  <si>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</si>
  <si>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</si>
  <si>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</si>
  <si>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</si>
  <si>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</si>
  <si>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</si>
  <si>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</si>
  <si>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</si>
  <si>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</si>
  <si>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</si>
  <si>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</si>
  <si>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</si>
  <si>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</si>
  <si>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</si>
  <si>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</si>
  <si>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</si>
  <si>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</si>
  <si>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</si>
  <si>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</si>
  <si>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</si>
  <si>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</si>
  <si>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</si>
  <si>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</si>
  <si>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</si>
  <si>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</si>
  <si>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</si>
  <si>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</si>
  <si>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</si>
  <si>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</si>
  <si>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</si>
  <si>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</si>
  <si>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</si>
  <si>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</si>
  <si>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</si>
  <si>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</si>
  <si>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</si>
  <si>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</si>
  <si>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</si>
  <si>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</si>
  <si>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</si>
  <si>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</si>
  <si>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</si>
  <si>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</si>
  <si>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</si>
  <si>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</si>
  <si>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</si>
  <si>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</si>
  <si>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</si>
  <si>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</si>
  <si>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</si>
  <si>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</si>
  <si>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</si>
  <si>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t>Auslosung nächstes Turnier</t>
  </si>
  <si>
    <t>2 x 8 Min., ohne Seitenwechsel</t>
  </si>
  <si>
    <t>inkl. 2 Min. Pause</t>
  </si>
  <si>
    <t>Hedgehogs</t>
  </si>
  <si>
    <t>Flying Bears</t>
  </si>
  <si>
    <t>Olten Giroudhalle</t>
  </si>
  <si>
    <t>SC Dreitannen Olten</t>
  </si>
  <si>
    <t>Fabio</t>
  </si>
  <si>
    <t>Roli</t>
  </si>
  <si>
    <t>Toni</t>
  </si>
  <si>
    <t>Märsu</t>
  </si>
  <si>
    <t>Kober</t>
  </si>
  <si>
    <t>Peter</t>
  </si>
  <si>
    <t>Michaela</t>
  </si>
  <si>
    <t>Unicicle Tigers 1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</si>
</sst>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0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5" borderId="56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 quotePrefix="1">
      <alignment/>
    </xf>
    <xf numFmtId="0" fontId="0" fillId="42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1219200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333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91200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523875</xdr:colOff>
      <xdr:row>28</xdr:row>
      <xdr:rowOff>600075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7692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85725</xdr:rowOff>
    </xdr:from>
    <xdr:to>
      <xdr:col>17</xdr:col>
      <xdr:colOff>571500</xdr:colOff>
      <xdr:row>0</xdr:row>
      <xdr:rowOff>619125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85725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66675</xdr:rowOff>
    </xdr:from>
    <xdr:to>
      <xdr:col>17</xdr:col>
      <xdr:colOff>609600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4</xdr:col>
      <xdr:colOff>952500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24003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619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C5" sqref="C5:F5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3"/>
      <c r="B1" s="169"/>
      <c r="C1" s="169"/>
      <c r="D1" s="172" t="s">
        <v>70</v>
      </c>
      <c r="E1" s="172"/>
      <c r="F1" s="172"/>
      <c r="G1" s="172"/>
      <c r="H1" s="172"/>
      <c r="I1" s="165"/>
      <c r="J1" s="166"/>
      <c r="K1" s="167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3"/>
      <c r="B2" s="15"/>
      <c r="C2" s="15"/>
      <c r="D2" s="15"/>
      <c r="E2" s="15"/>
      <c r="F2" s="15"/>
    </row>
    <row r="3" spans="1:6" ht="24" customHeight="1">
      <c r="A3" s="163"/>
      <c r="B3" s="5" t="s">
        <v>8</v>
      </c>
      <c r="C3" s="170" t="s">
        <v>80</v>
      </c>
      <c r="D3" s="170"/>
      <c r="E3" s="170"/>
      <c r="F3" s="170"/>
    </row>
    <row r="4" spans="1:6" ht="24" customHeight="1">
      <c r="A4" s="163"/>
      <c r="B4" s="5" t="s">
        <v>9</v>
      </c>
      <c r="C4" s="171">
        <v>40503</v>
      </c>
      <c r="D4" s="171"/>
      <c r="E4" s="170"/>
      <c r="F4" s="170"/>
    </row>
    <row r="5" spans="1:6" ht="24" customHeight="1">
      <c r="A5" s="163"/>
      <c r="B5" s="5" t="s">
        <v>37</v>
      </c>
      <c r="C5" s="168" t="s">
        <v>81</v>
      </c>
      <c r="D5" s="168"/>
      <c r="E5" s="168"/>
      <c r="F5" s="168"/>
    </row>
    <row r="6" spans="1:6" ht="29.25" customHeight="1">
      <c r="A6" s="163"/>
      <c r="B6" s="173" t="s">
        <v>67</v>
      </c>
      <c r="C6" s="174"/>
      <c r="D6" s="174"/>
      <c r="E6" s="174"/>
      <c r="F6" s="174"/>
    </row>
    <row r="7" ht="12.75">
      <c r="A7" s="163"/>
    </row>
    <row r="8" spans="1:5" ht="19.5" customHeight="1">
      <c r="A8" s="163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3"/>
      <c r="B9" s="9"/>
      <c r="C9" s="9"/>
      <c r="D9" s="10"/>
      <c r="E9" s="9"/>
    </row>
    <row r="10" spans="1:5" ht="19.5" customHeight="1">
      <c r="A10" s="163"/>
      <c r="B10" s="11" t="s">
        <v>59</v>
      </c>
      <c r="C10" s="11" t="s">
        <v>78</v>
      </c>
      <c r="D10" s="8"/>
      <c r="E10" s="5" t="s">
        <v>3</v>
      </c>
    </row>
    <row r="11" spans="1:5" ht="19.5" customHeight="1">
      <c r="A11" s="163"/>
      <c r="B11" s="11" t="s">
        <v>4</v>
      </c>
      <c r="C11" s="11" t="s">
        <v>79</v>
      </c>
      <c r="D11" s="8"/>
      <c r="E11" s="5" t="s">
        <v>4</v>
      </c>
    </row>
    <row r="12" spans="1:5" ht="19.5" customHeight="1">
      <c r="A12" s="163"/>
      <c r="B12" s="11" t="s">
        <v>3</v>
      </c>
      <c r="C12" s="11" t="s">
        <v>46</v>
      </c>
      <c r="D12" s="8"/>
      <c r="E12" s="5" t="s">
        <v>5</v>
      </c>
    </row>
    <row r="13" spans="1:5" ht="19.5" customHeight="1">
      <c r="A13" s="163"/>
      <c r="B13" s="11" t="s">
        <v>60</v>
      </c>
      <c r="C13" s="11" t="s">
        <v>58</v>
      </c>
      <c r="D13" s="8"/>
      <c r="E13" s="5" t="s">
        <v>6</v>
      </c>
    </row>
    <row r="14" spans="1:5" ht="19.5" customHeight="1">
      <c r="A14" s="163"/>
      <c r="B14" s="11" t="s">
        <v>45</v>
      </c>
      <c r="C14" s="11" t="s">
        <v>6</v>
      </c>
      <c r="D14" s="8"/>
      <c r="E14" s="5" t="s">
        <v>7</v>
      </c>
    </row>
    <row r="15" spans="1:5" ht="19.5" customHeight="1">
      <c r="A15" s="163"/>
      <c r="B15" s="12"/>
      <c r="C15" s="8"/>
      <c r="D15" s="8"/>
      <c r="E15" s="5" t="s">
        <v>45</v>
      </c>
    </row>
    <row r="16" spans="1:5" ht="19.5" customHeight="1">
      <c r="A16" s="163"/>
      <c r="B16" s="8"/>
      <c r="C16" s="8"/>
      <c r="D16" s="8"/>
      <c r="E16" s="5" t="s">
        <v>58</v>
      </c>
    </row>
    <row r="17" spans="1:5" ht="19.5" customHeight="1">
      <c r="A17" s="163"/>
      <c r="B17" s="8"/>
      <c r="C17" s="8"/>
      <c r="D17" s="8"/>
      <c r="E17" s="5" t="s">
        <v>46</v>
      </c>
    </row>
    <row r="18" spans="1:5" ht="19.5" customHeight="1">
      <c r="A18" s="163"/>
      <c r="B18" s="8"/>
      <c r="C18" s="8"/>
      <c r="D18" s="8"/>
      <c r="E18" s="13" t="s">
        <v>59</v>
      </c>
    </row>
    <row r="19" spans="1:5" ht="19.5" customHeight="1">
      <c r="A19" s="163"/>
      <c r="E19" s="5" t="s">
        <v>60</v>
      </c>
    </row>
    <row r="20" spans="1:5" ht="15.75">
      <c r="A20" s="163"/>
      <c r="E20" s="14"/>
    </row>
    <row r="21" spans="1:5" ht="15.75">
      <c r="A21" s="163"/>
      <c r="E21" s="6"/>
    </row>
    <row r="22" ht="12.75">
      <c r="A22" s="163"/>
    </row>
    <row r="23" ht="12.75">
      <c r="A23" s="163"/>
    </row>
    <row r="24" ht="12.75">
      <c r="A24" s="163"/>
    </row>
    <row r="25" ht="12.75">
      <c r="A25" s="163"/>
    </row>
    <row r="26" spans="1:15" ht="12.7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40">
      <selection activeCell="K63" sqref="K63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" customHeight="1">
      <c r="A1" s="188"/>
      <c r="B1" s="188"/>
      <c r="C1" s="188"/>
      <c r="D1" s="188"/>
      <c r="E1" s="188"/>
      <c r="F1" s="189" t="s">
        <v>71</v>
      </c>
      <c r="G1" s="189"/>
      <c r="H1" s="189"/>
      <c r="I1" s="189"/>
      <c r="J1" s="189"/>
      <c r="K1" s="189"/>
      <c r="L1" s="189"/>
      <c r="M1" s="189"/>
      <c r="N1" s="189"/>
      <c r="O1" s="189"/>
      <c r="P1" s="188"/>
      <c r="Q1" s="188"/>
      <c r="R1" s="188"/>
    </row>
    <row r="2" spans="1:18" ht="23.25">
      <c r="A2" s="191" t="s">
        <v>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7" ht="15.75">
      <c r="A3" s="181" t="s">
        <v>65</v>
      </c>
      <c r="B3" s="182"/>
      <c r="C3" s="182"/>
      <c r="D3" s="183"/>
      <c r="E3" s="176" t="str">
        <f>Auslosung!C3</f>
        <v>Olten Giroudhalle</v>
      </c>
      <c r="F3" s="176"/>
      <c r="G3" s="176"/>
      <c r="H3" s="184" t="s">
        <v>18</v>
      </c>
      <c r="I3" s="184"/>
      <c r="J3" s="184"/>
      <c r="K3" s="184"/>
      <c r="L3" s="184"/>
      <c r="M3" s="184"/>
      <c r="N3" s="181" t="s">
        <v>19</v>
      </c>
      <c r="O3" s="182"/>
      <c r="P3" s="183"/>
      <c r="Q3" s="21"/>
    </row>
    <row r="4" spans="1:17" ht="15.75">
      <c r="A4" s="181" t="s">
        <v>9</v>
      </c>
      <c r="B4" s="182"/>
      <c r="C4" s="182"/>
      <c r="D4" s="183"/>
      <c r="E4" s="175">
        <f>Auslosung!C4</f>
        <v>40503</v>
      </c>
      <c r="F4" s="176"/>
      <c r="G4" s="176"/>
      <c r="H4" s="177" t="str">
        <f>Auslosung!B10</f>
        <v>Tornados</v>
      </c>
      <c r="I4" s="177"/>
      <c r="J4" s="177"/>
      <c r="K4" s="177"/>
      <c r="L4" s="177"/>
      <c r="M4" s="177"/>
      <c r="N4" s="177" t="s">
        <v>20</v>
      </c>
      <c r="O4" s="177"/>
      <c r="P4" s="177"/>
      <c r="Q4" s="139">
        <v>0.375</v>
      </c>
    </row>
    <row r="5" spans="1:17" ht="15.75">
      <c r="A5" s="181" t="s">
        <v>66</v>
      </c>
      <c r="B5" s="182"/>
      <c r="C5" s="182"/>
      <c r="D5" s="183"/>
      <c r="E5" s="176" t="str">
        <f>Auslosung!C5</f>
        <v>SC Dreitannen Olten</v>
      </c>
      <c r="F5" s="176"/>
      <c r="G5" s="176"/>
      <c r="H5" s="177" t="str">
        <f>Auslosung!B11</f>
        <v>Unicycle Tigers 1</v>
      </c>
      <c r="I5" s="177"/>
      <c r="J5" s="177"/>
      <c r="K5" s="177"/>
      <c r="L5" s="177"/>
      <c r="M5" s="177"/>
      <c r="N5" s="177" t="s">
        <v>21</v>
      </c>
      <c r="O5" s="177"/>
      <c r="P5" s="177"/>
      <c r="Q5" s="138">
        <v>0.006944444444444444</v>
      </c>
    </row>
    <row r="6" spans="1:17" ht="15.75">
      <c r="A6" s="18"/>
      <c r="B6" s="18"/>
      <c r="C6" s="18"/>
      <c r="E6" s="18"/>
      <c r="F6" s="18"/>
      <c r="G6" s="18"/>
      <c r="H6" s="177" t="str">
        <f>Auslosung!B12</f>
        <v>Black Hawks</v>
      </c>
      <c r="I6" s="177"/>
      <c r="J6" s="177"/>
      <c r="K6" s="177"/>
      <c r="L6" s="177"/>
      <c r="M6" s="177"/>
      <c r="N6" s="177" t="s">
        <v>22</v>
      </c>
      <c r="O6" s="177"/>
      <c r="P6" s="177"/>
      <c r="Q6" s="138">
        <v>0.001388888888888889</v>
      </c>
    </row>
    <row r="7" spans="1:17" ht="15.75">
      <c r="A7" s="18"/>
      <c r="B7" s="18"/>
      <c r="C7" s="18"/>
      <c r="E7" s="18"/>
      <c r="F7" s="18"/>
      <c r="G7" s="18"/>
      <c r="H7" s="177" t="str">
        <f>Auslosung!B13</f>
        <v>Ghost Riders</v>
      </c>
      <c r="I7" s="177"/>
      <c r="J7" s="177"/>
      <c r="K7" s="177"/>
      <c r="L7" s="177"/>
      <c r="M7" s="177"/>
      <c r="N7" s="177" t="s">
        <v>26</v>
      </c>
      <c r="O7" s="177"/>
      <c r="P7" s="177"/>
      <c r="Q7" s="138">
        <v>0.010416666666666666</v>
      </c>
    </row>
    <row r="8" spans="1:16" ht="15.75">
      <c r="A8" s="18"/>
      <c r="B8" s="18"/>
      <c r="C8" s="18"/>
      <c r="E8" s="18"/>
      <c r="F8" s="18"/>
      <c r="G8" s="18"/>
      <c r="H8" s="177" t="str">
        <f>Auslosung!B14</f>
        <v>Chipmunks</v>
      </c>
      <c r="I8" s="177"/>
      <c r="J8" s="177"/>
      <c r="K8" s="177"/>
      <c r="L8" s="177"/>
      <c r="M8" s="177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86"/>
      <c r="I9" s="186"/>
      <c r="J9" s="186"/>
      <c r="K9" s="186"/>
      <c r="L9" s="186"/>
      <c r="M9" s="186"/>
    </row>
    <row r="10" spans="1:7" ht="18">
      <c r="A10" s="178" t="s">
        <v>26</v>
      </c>
      <c r="B10" s="178"/>
      <c r="C10" s="178"/>
      <c r="D10" s="178"/>
      <c r="E10" s="178"/>
      <c r="F10" s="179">
        <f>Q4-Q7</f>
        <v>0.3645833333333333</v>
      </c>
      <c r="G10" s="179"/>
    </row>
    <row r="11" spans="4:18" ht="15.75">
      <c r="D11" s="21"/>
      <c r="H11" s="21"/>
      <c r="L11" s="21"/>
      <c r="P11" s="185" t="s">
        <v>69</v>
      </c>
      <c r="Q11" s="185"/>
      <c r="R11" s="185"/>
    </row>
    <row r="12" spans="1:18" ht="49.5">
      <c r="A12" s="22" t="s">
        <v>10</v>
      </c>
      <c r="B12" s="23" t="s">
        <v>11</v>
      </c>
      <c r="C12" s="23" t="s">
        <v>12</v>
      </c>
      <c r="E12" s="24" t="s">
        <v>13</v>
      </c>
      <c r="F12" s="25" t="s">
        <v>14</v>
      </c>
      <c r="G12" s="24" t="s">
        <v>15</v>
      </c>
      <c r="I12" s="28" t="s">
        <v>16</v>
      </c>
      <c r="J12" s="38" t="s">
        <v>14</v>
      </c>
      <c r="K12" s="28" t="s">
        <v>16</v>
      </c>
      <c r="M12" s="28" t="s">
        <v>17</v>
      </c>
      <c r="N12" s="38" t="s">
        <v>14</v>
      </c>
      <c r="O12" s="27" t="s">
        <v>17</v>
      </c>
      <c r="P12" s="38" t="s">
        <v>23</v>
      </c>
      <c r="Q12" s="38" t="s">
        <v>24</v>
      </c>
      <c r="R12" s="38" t="s">
        <v>25</v>
      </c>
    </row>
    <row r="13" spans="1:18" ht="15">
      <c r="A13" s="29">
        <v>1</v>
      </c>
      <c r="B13" s="150">
        <f>Q4</f>
        <v>0.375</v>
      </c>
      <c r="C13" s="31">
        <f>B13+Q5</f>
        <v>0.3819444444444444</v>
      </c>
      <c r="E13" s="32" t="str">
        <f>H4</f>
        <v>Tornados</v>
      </c>
      <c r="F13" s="33" t="s">
        <v>14</v>
      </c>
      <c r="G13" s="32" t="str">
        <f>H5</f>
        <v>Unicycle Tigers 1</v>
      </c>
      <c r="I13" s="151">
        <v>1</v>
      </c>
      <c r="J13" s="25" t="s">
        <v>14</v>
      </c>
      <c r="K13" s="151">
        <v>2</v>
      </c>
      <c r="M13" s="151">
        <v>0</v>
      </c>
      <c r="N13" s="25" t="s">
        <v>14</v>
      </c>
      <c r="O13" s="151">
        <v>3</v>
      </c>
      <c r="P13" s="35"/>
      <c r="Q13" s="35"/>
      <c r="R13" s="35"/>
    </row>
    <row r="14" spans="1:18" ht="15">
      <c r="A14" s="29">
        <v>3</v>
      </c>
      <c r="B14" s="150">
        <f>C42+Q6</f>
        <v>0.3916666666666666</v>
      </c>
      <c r="C14" s="31">
        <f>B14+Q5</f>
        <v>0.398611111111111</v>
      </c>
      <c r="E14" s="32" t="str">
        <f>H6</f>
        <v>Black Hawks</v>
      </c>
      <c r="F14" s="33" t="s">
        <v>14</v>
      </c>
      <c r="G14" s="32" t="str">
        <f>H7</f>
        <v>Ghost Riders</v>
      </c>
      <c r="I14" s="151">
        <v>6</v>
      </c>
      <c r="J14" s="25" t="s">
        <v>14</v>
      </c>
      <c r="K14" s="151">
        <v>0</v>
      </c>
      <c r="M14" s="151">
        <v>3</v>
      </c>
      <c r="N14" s="25" t="s">
        <v>14</v>
      </c>
      <c r="O14" s="151">
        <v>0</v>
      </c>
      <c r="P14" s="35"/>
      <c r="Q14" s="35"/>
      <c r="R14" s="35"/>
    </row>
    <row r="15" spans="1:18" ht="15">
      <c r="A15" s="29">
        <v>5</v>
      </c>
      <c r="B15" s="150">
        <f>C43+Q6</f>
        <v>0.4083333333333332</v>
      </c>
      <c r="C15" s="31">
        <f>B15+Q5</f>
        <v>0.41527777777777763</v>
      </c>
      <c r="E15" s="32" t="str">
        <f>H8</f>
        <v>Chipmunks</v>
      </c>
      <c r="F15" s="33" t="s">
        <v>14</v>
      </c>
      <c r="G15" s="32" t="str">
        <f>H4</f>
        <v>Tornados</v>
      </c>
      <c r="I15" s="151">
        <v>2</v>
      </c>
      <c r="J15" s="25" t="s">
        <v>14</v>
      </c>
      <c r="K15" s="151">
        <v>0</v>
      </c>
      <c r="M15" s="151">
        <v>3</v>
      </c>
      <c r="N15" s="25" t="s">
        <v>14</v>
      </c>
      <c r="O15" s="151">
        <v>0</v>
      </c>
      <c r="P15" s="35"/>
      <c r="Q15" s="35"/>
      <c r="R15" s="35"/>
    </row>
    <row r="16" spans="1:18" ht="15">
      <c r="A16" s="29">
        <v>7</v>
      </c>
      <c r="B16" s="150">
        <f>C44+Q6</f>
        <v>0.4249999999999998</v>
      </c>
      <c r="C16" s="31">
        <f>B16+Q5</f>
        <v>0.43194444444444424</v>
      </c>
      <c r="E16" s="32" t="str">
        <f>H5</f>
        <v>Unicycle Tigers 1</v>
      </c>
      <c r="F16" s="33" t="s">
        <v>14</v>
      </c>
      <c r="G16" s="32" t="str">
        <f>H6</f>
        <v>Black Hawks</v>
      </c>
      <c r="I16" s="151">
        <v>0</v>
      </c>
      <c r="J16" s="25" t="s">
        <v>14</v>
      </c>
      <c r="K16" s="151">
        <v>5</v>
      </c>
      <c r="M16" s="151">
        <v>0</v>
      </c>
      <c r="N16" s="25" t="s">
        <v>14</v>
      </c>
      <c r="O16" s="151">
        <v>3</v>
      </c>
      <c r="P16" s="35"/>
      <c r="Q16" s="35"/>
      <c r="R16" s="35"/>
    </row>
    <row r="17" spans="1:18" ht="15">
      <c r="A17" s="29">
        <v>9</v>
      </c>
      <c r="B17" s="150">
        <f>C45+Q6</f>
        <v>0.44166666666666643</v>
      </c>
      <c r="C17" s="31">
        <f>B17+Q5</f>
        <v>0.44861111111111085</v>
      </c>
      <c r="E17" s="32" t="str">
        <f>H7</f>
        <v>Ghost Riders</v>
      </c>
      <c r="F17" s="33" t="s">
        <v>14</v>
      </c>
      <c r="G17" s="32" t="str">
        <f>H8</f>
        <v>Chipmunks</v>
      </c>
      <c r="I17" s="151">
        <v>0</v>
      </c>
      <c r="J17" s="25" t="s">
        <v>14</v>
      </c>
      <c r="K17" s="151">
        <v>3</v>
      </c>
      <c r="M17" s="151">
        <v>0</v>
      </c>
      <c r="N17" s="25" t="s">
        <v>14</v>
      </c>
      <c r="O17" s="151">
        <v>3</v>
      </c>
      <c r="P17" s="35"/>
      <c r="Q17" s="35"/>
      <c r="R17" s="35"/>
    </row>
    <row r="18" spans="1:18" ht="15">
      <c r="A18" s="29">
        <v>11</v>
      </c>
      <c r="B18" s="150">
        <f>C46+Q6</f>
        <v>0.45833333333333304</v>
      </c>
      <c r="C18" s="31">
        <f>B18+Q5</f>
        <v>0.46527777777777746</v>
      </c>
      <c r="E18" s="32" t="str">
        <f>H4</f>
        <v>Tornados</v>
      </c>
      <c r="F18" s="33" t="s">
        <v>14</v>
      </c>
      <c r="G18" s="32" t="str">
        <f>H6</f>
        <v>Black Hawks</v>
      </c>
      <c r="I18" s="151">
        <v>0</v>
      </c>
      <c r="J18" s="25" t="s">
        <v>14</v>
      </c>
      <c r="K18" s="151">
        <v>5</v>
      </c>
      <c r="M18" s="151">
        <v>0</v>
      </c>
      <c r="N18" s="25" t="s">
        <v>14</v>
      </c>
      <c r="O18" s="151">
        <v>3</v>
      </c>
      <c r="P18" s="35"/>
      <c r="Q18" s="35"/>
      <c r="R18" s="35"/>
    </row>
    <row r="19" spans="1:18" ht="15">
      <c r="A19" s="29">
        <v>13</v>
      </c>
      <c r="B19" s="150">
        <f>C47+Q6</f>
        <v>0.47499999999999964</v>
      </c>
      <c r="C19" s="31">
        <f>B19+Q5</f>
        <v>0.48194444444444406</v>
      </c>
      <c r="E19" s="32" t="str">
        <f>H5</f>
        <v>Unicycle Tigers 1</v>
      </c>
      <c r="F19" s="33" t="s">
        <v>14</v>
      </c>
      <c r="G19" s="32" t="str">
        <f>H7</f>
        <v>Ghost Riders</v>
      </c>
      <c r="I19" s="151">
        <v>0</v>
      </c>
      <c r="J19" s="25" t="s">
        <v>14</v>
      </c>
      <c r="K19" s="151">
        <v>0</v>
      </c>
      <c r="M19" s="151">
        <v>1</v>
      </c>
      <c r="N19" s="25" t="s">
        <v>14</v>
      </c>
      <c r="O19" s="151">
        <v>1</v>
      </c>
      <c r="P19" s="35"/>
      <c r="Q19" s="35"/>
      <c r="R19" s="35"/>
    </row>
    <row r="20" spans="1:18" ht="15">
      <c r="A20" s="29">
        <v>15</v>
      </c>
      <c r="B20" s="150">
        <f>C48+Q6</f>
        <v>0.49166666666666625</v>
      </c>
      <c r="C20" s="31">
        <f>B20+Q5</f>
        <v>0.49861111111111067</v>
      </c>
      <c r="E20" s="32" t="str">
        <f>H6</f>
        <v>Black Hawks</v>
      </c>
      <c r="F20" s="33" t="s">
        <v>14</v>
      </c>
      <c r="G20" s="32" t="str">
        <f>H8</f>
        <v>Chipmunks</v>
      </c>
      <c r="I20" s="151">
        <v>7</v>
      </c>
      <c r="J20" s="25" t="s">
        <v>14</v>
      </c>
      <c r="K20" s="151">
        <v>1</v>
      </c>
      <c r="M20" s="151">
        <v>3</v>
      </c>
      <c r="N20" s="25" t="s">
        <v>14</v>
      </c>
      <c r="O20" s="151">
        <v>0</v>
      </c>
      <c r="P20" s="35"/>
      <c r="Q20" s="35"/>
      <c r="R20" s="35"/>
    </row>
    <row r="21" spans="1:18" ht="15">
      <c r="A21" s="29">
        <v>17</v>
      </c>
      <c r="B21" s="150">
        <f>C49+Q6</f>
        <v>0.5083333333333329</v>
      </c>
      <c r="C21" s="31">
        <f>B21+Q5</f>
        <v>0.5152777777777773</v>
      </c>
      <c r="E21" s="32" t="str">
        <f>H7</f>
        <v>Ghost Riders</v>
      </c>
      <c r="F21" s="33" t="s">
        <v>14</v>
      </c>
      <c r="G21" s="32" t="str">
        <f>H4</f>
        <v>Tornados</v>
      </c>
      <c r="I21" s="151">
        <v>0</v>
      </c>
      <c r="J21" s="25" t="s">
        <v>14</v>
      </c>
      <c r="K21" s="151">
        <v>1</v>
      </c>
      <c r="M21" s="151">
        <v>0</v>
      </c>
      <c r="N21" s="25" t="s">
        <v>14</v>
      </c>
      <c r="O21" s="151">
        <v>3</v>
      </c>
      <c r="P21" s="35"/>
      <c r="Q21" s="35"/>
      <c r="R21" s="35"/>
    </row>
    <row r="22" spans="1:18" ht="15">
      <c r="A22" s="29">
        <v>19</v>
      </c>
      <c r="B22" s="150">
        <f>C50+Q6</f>
        <v>0.5249999999999995</v>
      </c>
      <c r="C22" s="31">
        <f>B22+Q5</f>
        <v>0.5319444444444439</v>
      </c>
      <c r="D22" s="21"/>
      <c r="E22" s="32" t="str">
        <f>H5</f>
        <v>Unicycle Tigers 1</v>
      </c>
      <c r="F22" s="37" t="s">
        <v>14</v>
      </c>
      <c r="G22" s="32" t="str">
        <f>H8</f>
        <v>Chipmunks</v>
      </c>
      <c r="H22" s="21"/>
      <c r="I22" s="151">
        <v>3</v>
      </c>
      <c r="J22" s="38" t="s">
        <v>14</v>
      </c>
      <c r="K22" s="151">
        <v>3</v>
      </c>
      <c r="L22" s="21"/>
      <c r="M22" s="151">
        <v>1</v>
      </c>
      <c r="N22" s="38" t="s">
        <v>14</v>
      </c>
      <c r="O22" s="151">
        <v>1</v>
      </c>
      <c r="P22" s="35"/>
      <c r="Q22" s="35"/>
      <c r="R22" s="35"/>
    </row>
    <row r="23" spans="1:18" ht="15" hidden="1">
      <c r="A23" s="141">
        <v>16</v>
      </c>
      <c r="B23" s="142">
        <v>0.45833333333333287</v>
      </c>
      <c r="C23" s="143">
        <v>0.4652777777777773</v>
      </c>
      <c r="E23" s="144">
        <v>1</v>
      </c>
      <c r="F23" s="145" t="s">
        <v>14</v>
      </c>
      <c r="G23" s="144">
        <v>0</v>
      </c>
      <c r="I23" s="146"/>
      <c r="J23" s="147" t="s">
        <v>14</v>
      </c>
      <c r="K23" s="146"/>
      <c r="M23" s="146"/>
      <c r="N23" s="147" t="s">
        <v>14</v>
      </c>
      <c r="O23" s="146"/>
      <c r="P23" s="148"/>
      <c r="Q23" s="148"/>
      <c r="R23" s="148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14</v>
      </c>
      <c r="G24" s="32">
        <v>5</v>
      </c>
      <c r="I24" s="34"/>
      <c r="J24" s="25" t="s">
        <v>14</v>
      </c>
      <c r="K24" s="34"/>
      <c r="M24" s="34"/>
      <c r="N24" s="25" t="s">
        <v>14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14</v>
      </c>
      <c r="G25" s="32">
        <v>0</v>
      </c>
      <c r="I25" s="34"/>
      <c r="J25" s="25" t="s">
        <v>14</v>
      </c>
      <c r="K25" s="34"/>
      <c r="M25" s="34"/>
      <c r="N25" s="25" t="s">
        <v>14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14</v>
      </c>
      <c r="G26" s="32">
        <v>4</v>
      </c>
      <c r="I26" s="34"/>
      <c r="J26" s="25" t="s">
        <v>14</v>
      </c>
      <c r="K26" s="34"/>
      <c r="M26" s="34"/>
      <c r="N26" s="25" t="s">
        <v>14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14</v>
      </c>
      <c r="G27" s="32">
        <v>0</v>
      </c>
      <c r="H27" s="36"/>
      <c r="I27" s="34"/>
      <c r="J27" s="38" t="s">
        <v>14</v>
      </c>
      <c r="K27" s="34"/>
      <c r="L27" s="36"/>
      <c r="M27" s="34"/>
      <c r="N27" s="38" t="s">
        <v>14</v>
      </c>
      <c r="O27" s="34"/>
      <c r="P27" s="35"/>
      <c r="Q27" s="35"/>
      <c r="R27" s="35"/>
    </row>
    <row r="28" spans="1:18" ht="32.2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4"/>
      <c r="R28" s="4"/>
    </row>
    <row r="29" spans="1:18" ht="51.75" customHeight="1">
      <c r="A29" s="188"/>
      <c r="B29" s="188"/>
      <c r="C29" s="188"/>
      <c r="D29" s="188"/>
      <c r="E29" s="188"/>
      <c r="F29" s="189" t="s">
        <v>71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8"/>
      <c r="Q29" s="188"/>
      <c r="R29" s="188"/>
    </row>
    <row r="30" spans="1:18" ht="23.25">
      <c r="A30" s="190" t="s">
        <v>44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17" ht="15.75">
      <c r="A31" s="176" t="s">
        <v>65</v>
      </c>
      <c r="B31" s="176"/>
      <c r="C31" s="176"/>
      <c r="D31" s="176"/>
      <c r="E31" s="176" t="str">
        <f>Auslosung!C3</f>
        <v>Olten Giroudhalle</v>
      </c>
      <c r="F31" s="176"/>
      <c r="G31" s="176"/>
      <c r="H31" s="184" t="s">
        <v>18</v>
      </c>
      <c r="I31" s="184"/>
      <c r="J31" s="184"/>
      <c r="K31" s="184"/>
      <c r="L31" s="184"/>
      <c r="M31" s="184"/>
      <c r="N31" s="176" t="s">
        <v>19</v>
      </c>
      <c r="O31" s="176"/>
      <c r="P31" s="176"/>
      <c r="Q31" s="140"/>
    </row>
    <row r="32" spans="1:17" ht="15.75">
      <c r="A32" s="176" t="s">
        <v>9</v>
      </c>
      <c r="B32" s="176"/>
      <c r="C32" s="176"/>
      <c r="D32" s="176"/>
      <c r="E32" s="175">
        <f>Auslosung!C4</f>
        <v>40503</v>
      </c>
      <c r="F32" s="176"/>
      <c r="G32" s="176"/>
      <c r="H32" s="177" t="str">
        <f>Auslosung!C10</f>
        <v>Hedgehogs</v>
      </c>
      <c r="I32" s="177"/>
      <c r="J32" s="177"/>
      <c r="K32" s="177"/>
      <c r="L32" s="177"/>
      <c r="M32" s="177"/>
      <c r="N32" s="177" t="s">
        <v>20</v>
      </c>
      <c r="O32" s="177"/>
      <c r="P32" s="177"/>
      <c r="Q32" s="139">
        <f>Q4</f>
        <v>0.375</v>
      </c>
    </row>
    <row r="33" spans="1:17" ht="15.75">
      <c r="A33" s="176" t="s">
        <v>66</v>
      </c>
      <c r="B33" s="176"/>
      <c r="C33" s="176"/>
      <c r="D33" s="176"/>
      <c r="E33" s="176" t="str">
        <f>Auslosung!C5</f>
        <v>SC Dreitannen Olten</v>
      </c>
      <c r="F33" s="176"/>
      <c r="G33" s="176"/>
      <c r="H33" s="177" t="str">
        <f>Auslosung!C11</f>
        <v>Flying Bears</v>
      </c>
      <c r="I33" s="177"/>
      <c r="J33" s="177"/>
      <c r="K33" s="177"/>
      <c r="L33" s="177"/>
      <c r="M33" s="177"/>
      <c r="N33" s="177" t="s">
        <v>21</v>
      </c>
      <c r="O33" s="177"/>
      <c r="P33" s="177"/>
      <c r="Q33" s="138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77" t="str">
        <f>Auslosung!C12</f>
        <v>Beavers</v>
      </c>
      <c r="I34" s="177"/>
      <c r="J34" s="177"/>
      <c r="K34" s="177"/>
      <c r="L34" s="177"/>
      <c r="M34" s="177"/>
      <c r="N34" s="177" t="s">
        <v>22</v>
      </c>
      <c r="O34" s="177"/>
      <c r="P34" s="177"/>
      <c r="Q34" s="138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77" t="str">
        <f>Auslosung!C13</f>
        <v>Happy Birds</v>
      </c>
      <c r="I35" s="177"/>
      <c r="J35" s="177"/>
      <c r="K35" s="177"/>
      <c r="L35" s="177"/>
      <c r="M35" s="177"/>
      <c r="N35" s="187"/>
      <c r="O35" s="187"/>
      <c r="P35" s="19"/>
    </row>
    <row r="36" spans="1:16" ht="15.75" hidden="1">
      <c r="A36" s="18"/>
      <c r="B36" s="18"/>
      <c r="C36" s="18"/>
      <c r="E36" s="18"/>
      <c r="F36" s="18"/>
      <c r="G36" s="18"/>
      <c r="H36" s="131"/>
      <c r="I36" s="131"/>
      <c r="J36" s="131"/>
      <c r="K36" s="131"/>
      <c r="L36" s="131"/>
      <c r="M36" s="131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77" t="str">
        <f>Auslosung!C14</f>
        <v>Devils</v>
      </c>
      <c r="I37" s="177"/>
      <c r="J37" s="177"/>
      <c r="K37" s="177"/>
      <c r="L37" s="177"/>
      <c r="M37" s="177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86"/>
      <c r="I38" s="186"/>
      <c r="J38" s="186"/>
      <c r="K38" s="186"/>
      <c r="L38" s="186"/>
      <c r="M38" s="186"/>
    </row>
    <row r="39" spans="1:7" ht="18">
      <c r="A39" s="178" t="s">
        <v>26</v>
      </c>
      <c r="B39" s="178"/>
      <c r="C39" s="178"/>
      <c r="D39" s="178"/>
      <c r="E39" s="178"/>
      <c r="F39" s="179">
        <f>Q4-Q7</f>
        <v>0.3645833333333333</v>
      </c>
      <c r="G39" s="180"/>
    </row>
    <row r="40" spans="4:18" ht="15.75">
      <c r="D40" s="21"/>
      <c r="H40" s="21"/>
      <c r="L40" s="21"/>
      <c r="P40" s="185" t="s">
        <v>69</v>
      </c>
      <c r="Q40" s="185"/>
      <c r="R40" s="185"/>
    </row>
    <row r="41" spans="1:18" ht="49.5">
      <c r="A41" s="22" t="s">
        <v>10</v>
      </c>
      <c r="B41" s="23" t="s">
        <v>11</v>
      </c>
      <c r="C41" s="23" t="s">
        <v>12</v>
      </c>
      <c r="E41" s="24" t="s">
        <v>13</v>
      </c>
      <c r="F41" s="25" t="s">
        <v>14</v>
      </c>
      <c r="G41" s="24" t="s">
        <v>15</v>
      </c>
      <c r="I41" s="28" t="s">
        <v>16</v>
      </c>
      <c r="J41" s="38" t="s">
        <v>14</v>
      </c>
      <c r="K41" s="27" t="s">
        <v>16</v>
      </c>
      <c r="M41" s="28" t="s">
        <v>17</v>
      </c>
      <c r="N41" s="38" t="s">
        <v>14</v>
      </c>
      <c r="O41" s="27" t="s">
        <v>17</v>
      </c>
      <c r="P41" s="38" t="s">
        <v>23</v>
      </c>
      <c r="Q41" s="38" t="s">
        <v>24</v>
      </c>
      <c r="R41" s="38" t="s">
        <v>25</v>
      </c>
    </row>
    <row r="42" spans="1:18" ht="15">
      <c r="A42" s="29">
        <v>2</v>
      </c>
      <c r="B42" s="150">
        <f>C13+Q6</f>
        <v>0.3833333333333333</v>
      </c>
      <c r="C42" s="31">
        <f>B42+Q5</f>
        <v>0.3902777777777777</v>
      </c>
      <c r="E42" s="32" t="str">
        <f>H32</f>
        <v>Hedgehogs</v>
      </c>
      <c r="F42" s="33" t="s">
        <v>14</v>
      </c>
      <c r="G42" s="32" t="str">
        <f>H33</f>
        <v>Flying Bears</v>
      </c>
      <c r="I42" s="151">
        <v>4</v>
      </c>
      <c r="J42" s="25" t="s">
        <v>14</v>
      </c>
      <c r="K42" s="236">
        <v>0</v>
      </c>
      <c r="M42" s="151">
        <v>3</v>
      </c>
      <c r="N42" s="25" t="s">
        <v>14</v>
      </c>
      <c r="O42" s="151">
        <v>0</v>
      </c>
      <c r="P42" s="35"/>
      <c r="Q42" s="35"/>
      <c r="R42" s="35"/>
    </row>
    <row r="43" spans="1:18" ht="15">
      <c r="A43" s="29">
        <v>4</v>
      </c>
      <c r="B43" s="150">
        <f>C14+Q6</f>
        <v>0.3999999999999999</v>
      </c>
      <c r="C43" s="31">
        <f>B43+Q5</f>
        <v>0.40694444444444433</v>
      </c>
      <c r="E43" s="32" t="str">
        <f>H34</f>
        <v>Beavers</v>
      </c>
      <c r="F43" s="33" t="s">
        <v>14</v>
      </c>
      <c r="G43" s="32" t="str">
        <f>H35</f>
        <v>Happy Birds</v>
      </c>
      <c r="I43" s="151">
        <v>1</v>
      </c>
      <c r="J43" s="25" t="s">
        <v>14</v>
      </c>
      <c r="K43" s="151">
        <v>2</v>
      </c>
      <c r="M43" s="151">
        <v>0</v>
      </c>
      <c r="N43" s="25" t="s">
        <v>14</v>
      </c>
      <c r="O43" s="151">
        <v>3</v>
      </c>
      <c r="P43" s="35"/>
      <c r="Q43" s="35"/>
      <c r="R43" s="35"/>
    </row>
    <row r="44" spans="1:18" ht="15">
      <c r="A44" s="29">
        <v>6</v>
      </c>
      <c r="B44" s="150">
        <f>C15+Q6</f>
        <v>0.4166666666666665</v>
      </c>
      <c r="C44" s="31">
        <f>B44+Q5</f>
        <v>0.42361111111111094</v>
      </c>
      <c r="E44" s="32" t="str">
        <f>H37</f>
        <v>Devils</v>
      </c>
      <c r="F44" s="33" t="s">
        <v>14</v>
      </c>
      <c r="G44" s="32" t="str">
        <f>H32</f>
        <v>Hedgehogs</v>
      </c>
      <c r="I44" s="151">
        <v>1</v>
      </c>
      <c r="J44" s="25" t="s">
        <v>14</v>
      </c>
      <c r="K44" s="151">
        <v>2</v>
      </c>
      <c r="M44" s="151">
        <v>0</v>
      </c>
      <c r="N44" s="25" t="s">
        <v>14</v>
      </c>
      <c r="O44" s="151">
        <v>3</v>
      </c>
      <c r="P44" s="35"/>
      <c r="Q44" s="35"/>
      <c r="R44" s="35"/>
    </row>
    <row r="45" spans="1:18" ht="15">
      <c r="A45" s="29">
        <v>8</v>
      </c>
      <c r="B45" s="150">
        <f>C16+Q6</f>
        <v>0.4333333333333331</v>
      </c>
      <c r="C45" s="31">
        <f>B45+Q5</f>
        <v>0.44027777777777755</v>
      </c>
      <c r="E45" s="32" t="str">
        <f>H33</f>
        <v>Flying Bears</v>
      </c>
      <c r="F45" s="33" t="s">
        <v>14</v>
      </c>
      <c r="G45" s="32" t="str">
        <f>H34</f>
        <v>Beavers</v>
      </c>
      <c r="I45" s="151">
        <v>1</v>
      </c>
      <c r="J45" s="25" t="s">
        <v>14</v>
      </c>
      <c r="K45" s="151">
        <v>3</v>
      </c>
      <c r="M45" s="151">
        <v>0</v>
      </c>
      <c r="N45" s="25" t="s">
        <v>14</v>
      </c>
      <c r="O45" s="151">
        <v>3</v>
      </c>
      <c r="P45" s="35"/>
      <c r="Q45" s="35"/>
      <c r="R45" s="35"/>
    </row>
    <row r="46" spans="1:18" ht="15">
      <c r="A46" s="29">
        <v>10</v>
      </c>
      <c r="B46" s="150">
        <f>C17+Q6</f>
        <v>0.44999999999999973</v>
      </c>
      <c r="C46" s="31">
        <f>B46+Q5</f>
        <v>0.45694444444444415</v>
      </c>
      <c r="E46" s="32" t="str">
        <f>H35</f>
        <v>Happy Birds</v>
      </c>
      <c r="F46" s="33" t="s">
        <v>14</v>
      </c>
      <c r="G46" s="32" t="str">
        <f>H37</f>
        <v>Devils</v>
      </c>
      <c r="I46" s="151">
        <v>1</v>
      </c>
      <c r="J46" s="25" t="s">
        <v>14</v>
      </c>
      <c r="K46" s="151">
        <v>3</v>
      </c>
      <c r="M46" s="151">
        <v>0</v>
      </c>
      <c r="N46" s="25" t="s">
        <v>14</v>
      </c>
      <c r="O46" s="151">
        <v>3</v>
      </c>
      <c r="P46" s="35"/>
      <c r="Q46" s="35"/>
      <c r="R46" s="35"/>
    </row>
    <row r="47" spans="1:18" ht="15">
      <c r="A47" s="29">
        <v>12</v>
      </c>
      <c r="B47" s="150">
        <f>C18+Q6</f>
        <v>0.46666666666666634</v>
      </c>
      <c r="C47" s="31">
        <f>B47+Q5</f>
        <v>0.47361111111111076</v>
      </c>
      <c r="E47" s="32" t="str">
        <f>H32</f>
        <v>Hedgehogs</v>
      </c>
      <c r="F47" s="33" t="s">
        <v>14</v>
      </c>
      <c r="G47" s="32" t="str">
        <f>H34</f>
        <v>Beavers</v>
      </c>
      <c r="I47" s="151">
        <v>2</v>
      </c>
      <c r="J47" s="25" t="s">
        <v>14</v>
      </c>
      <c r="K47" s="151">
        <v>0</v>
      </c>
      <c r="M47" s="151">
        <v>3</v>
      </c>
      <c r="N47" s="25" t="s">
        <v>14</v>
      </c>
      <c r="O47" s="151">
        <v>0</v>
      </c>
      <c r="P47" s="35"/>
      <c r="Q47" s="35"/>
      <c r="R47" s="35"/>
    </row>
    <row r="48" spans="1:18" ht="15">
      <c r="A48" s="29">
        <v>14</v>
      </c>
      <c r="B48" s="150">
        <f>C19+Q6</f>
        <v>0.48333333333333295</v>
      </c>
      <c r="C48" s="31">
        <f>B48+Q5</f>
        <v>0.49027777777777737</v>
      </c>
      <c r="E48" s="32" t="str">
        <f>H33</f>
        <v>Flying Bears</v>
      </c>
      <c r="F48" s="33" t="s">
        <v>14</v>
      </c>
      <c r="G48" s="32" t="str">
        <f>H35</f>
        <v>Happy Birds</v>
      </c>
      <c r="I48" s="151">
        <v>1</v>
      </c>
      <c r="J48" s="25" t="s">
        <v>14</v>
      </c>
      <c r="K48" s="151">
        <v>1</v>
      </c>
      <c r="M48" s="151">
        <v>1</v>
      </c>
      <c r="N48" s="25" t="s">
        <v>14</v>
      </c>
      <c r="O48" s="151">
        <v>1</v>
      </c>
      <c r="P48" s="35"/>
      <c r="Q48" s="35"/>
      <c r="R48" s="35"/>
    </row>
    <row r="49" spans="1:18" ht="15">
      <c r="A49" s="29">
        <v>16</v>
      </c>
      <c r="B49" s="150">
        <f>C20+Q6</f>
        <v>0.49999999999999956</v>
      </c>
      <c r="C49" s="31">
        <f>B49+Q5</f>
        <v>0.506944444444444</v>
      </c>
      <c r="E49" s="32" t="str">
        <f>H34</f>
        <v>Beavers</v>
      </c>
      <c r="F49" s="33" t="s">
        <v>14</v>
      </c>
      <c r="G49" s="32" t="str">
        <f>H37</f>
        <v>Devils</v>
      </c>
      <c r="I49" s="151">
        <v>0</v>
      </c>
      <c r="J49" s="25" t="s">
        <v>14</v>
      </c>
      <c r="K49" s="151">
        <v>0</v>
      </c>
      <c r="M49" s="151">
        <v>1</v>
      </c>
      <c r="N49" s="25" t="s">
        <v>14</v>
      </c>
      <c r="O49" s="151">
        <v>1</v>
      </c>
      <c r="P49" s="35"/>
      <c r="Q49" s="35"/>
      <c r="R49" s="35"/>
    </row>
    <row r="50" spans="1:18" ht="15">
      <c r="A50" s="29">
        <v>18</v>
      </c>
      <c r="B50" s="150">
        <f>C21+Q6</f>
        <v>0.5166666666666662</v>
      </c>
      <c r="C50" s="31">
        <f>B50+Q5</f>
        <v>0.5236111111111106</v>
      </c>
      <c r="E50" s="32" t="str">
        <f>H35</f>
        <v>Happy Birds</v>
      </c>
      <c r="F50" s="33" t="s">
        <v>14</v>
      </c>
      <c r="G50" s="32" t="str">
        <f>H32</f>
        <v>Hedgehogs</v>
      </c>
      <c r="I50" s="151">
        <v>1</v>
      </c>
      <c r="J50" s="25" t="s">
        <v>14</v>
      </c>
      <c r="K50" s="151">
        <v>3</v>
      </c>
      <c r="M50" s="151">
        <v>0</v>
      </c>
      <c r="N50" s="25" t="s">
        <v>14</v>
      </c>
      <c r="O50" s="151">
        <v>3</v>
      </c>
      <c r="P50" s="35"/>
      <c r="Q50" s="35"/>
      <c r="R50" s="35"/>
    </row>
    <row r="51" spans="1:18" ht="15">
      <c r="A51" s="29">
        <v>20</v>
      </c>
      <c r="B51" s="150">
        <f>C22+Q6</f>
        <v>0.5333333333333328</v>
      </c>
      <c r="C51" s="31">
        <f>B51+Q5</f>
        <v>0.5402777777777772</v>
      </c>
      <c r="D51" s="36"/>
      <c r="E51" s="32" t="str">
        <f>H33</f>
        <v>Flying Bears</v>
      </c>
      <c r="F51" s="37" t="s">
        <v>14</v>
      </c>
      <c r="G51" s="32" t="str">
        <f>H37</f>
        <v>Devils</v>
      </c>
      <c r="H51" s="36"/>
      <c r="I51" s="151">
        <v>0</v>
      </c>
      <c r="J51" s="38" t="s">
        <v>14</v>
      </c>
      <c r="K51" s="151">
        <v>8</v>
      </c>
      <c r="L51" s="36"/>
      <c r="M51" s="151">
        <v>0</v>
      </c>
      <c r="N51" s="38" t="s">
        <v>14</v>
      </c>
      <c r="O51" s="151">
        <v>3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14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1">
      <selection activeCell="B15" sqref="B15:V19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2"/>
      <c r="B1" s="193"/>
      <c r="C1" s="193"/>
      <c r="D1" s="193"/>
      <c r="E1" s="193"/>
      <c r="F1" s="197" t="s">
        <v>72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S1" s="194"/>
      <c r="T1" s="195"/>
      <c r="U1" s="195"/>
      <c r="V1" s="196"/>
    </row>
    <row r="2" spans="1:22" ht="18.75" thickBot="1">
      <c r="A2" s="215" t="s">
        <v>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9"/>
    </row>
    <row r="3" spans="3:22" ht="12.75">
      <c r="C3" s="209" t="s">
        <v>27</v>
      </c>
      <c r="D3" s="210"/>
      <c r="E3" s="211"/>
      <c r="F3" s="212" t="s">
        <v>28</v>
      </c>
      <c r="G3" s="213"/>
      <c r="H3" s="214"/>
      <c r="I3" s="209" t="s">
        <v>29</v>
      </c>
      <c r="J3" s="210"/>
      <c r="K3" s="211"/>
      <c r="L3" s="212" t="s">
        <v>30</v>
      </c>
      <c r="M3" s="213"/>
      <c r="N3" s="214"/>
      <c r="O3" s="205" t="s">
        <v>56</v>
      </c>
      <c r="P3" s="205"/>
      <c r="Q3" s="206"/>
      <c r="R3" s="207" t="s">
        <v>35</v>
      </c>
      <c r="S3" s="199" t="s">
        <v>31</v>
      </c>
      <c r="T3" s="200"/>
      <c r="U3" s="200"/>
      <c r="V3" s="201"/>
    </row>
    <row r="4" spans="1:22" ht="86.25">
      <c r="A4" s="40" t="s">
        <v>33</v>
      </c>
      <c r="B4" s="41" t="s">
        <v>34</v>
      </c>
      <c r="C4" s="62" t="s">
        <v>35</v>
      </c>
      <c r="D4" s="60" t="s">
        <v>36</v>
      </c>
      <c r="E4" s="63" t="s">
        <v>17</v>
      </c>
      <c r="F4" s="69" t="s">
        <v>35</v>
      </c>
      <c r="G4" s="45" t="s">
        <v>36</v>
      </c>
      <c r="H4" s="70" t="s">
        <v>17</v>
      </c>
      <c r="I4" s="62" t="s">
        <v>35</v>
      </c>
      <c r="J4" s="60" t="s">
        <v>36</v>
      </c>
      <c r="K4" s="63" t="s">
        <v>17</v>
      </c>
      <c r="L4" s="69" t="s">
        <v>35</v>
      </c>
      <c r="M4" s="45" t="s">
        <v>36</v>
      </c>
      <c r="N4" s="70" t="s">
        <v>17</v>
      </c>
      <c r="O4" s="76" t="s">
        <v>35</v>
      </c>
      <c r="P4" s="42" t="s">
        <v>36</v>
      </c>
      <c r="Q4" s="43" t="s">
        <v>17</v>
      </c>
      <c r="R4" s="208"/>
      <c r="S4" s="86" t="s">
        <v>35</v>
      </c>
      <c r="T4" s="87" t="s">
        <v>36</v>
      </c>
      <c r="U4" s="88" t="s">
        <v>17</v>
      </c>
      <c r="V4" s="89" t="s">
        <v>57</v>
      </c>
    </row>
    <row r="5" spans="1:22" ht="14.25">
      <c r="A5" s="46">
        <v>1</v>
      </c>
      <c r="B5" s="149" t="str">
        <f>Spielplan!H6</f>
        <v>Black Hawks</v>
      </c>
      <c r="C5" s="64">
        <f>Spielplan!I14</f>
        <v>6</v>
      </c>
      <c r="D5" s="61">
        <f>Spielplan!K14</f>
        <v>0</v>
      </c>
      <c r="E5" s="65">
        <f>Spielplan!M14</f>
        <v>3</v>
      </c>
      <c r="F5" s="71">
        <f>Spielplan!K16</f>
        <v>5</v>
      </c>
      <c r="G5" s="1">
        <f>Spielplan!I16</f>
        <v>0</v>
      </c>
      <c r="H5" s="72">
        <f>Spielplan!O16</f>
        <v>3</v>
      </c>
      <c r="I5" s="64">
        <f>Spielplan!K18</f>
        <v>5</v>
      </c>
      <c r="J5" s="61">
        <f>Spielplan!I18</f>
        <v>0</v>
      </c>
      <c r="K5" s="65">
        <f>Spielplan!O18</f>
        <v>3</v>
      </c>
      <c r="L5" s="71">
        <f>Spielplan!I20</f>
        <v>7</v>
      </c>
      <c r="M5" s="1">
        <f>Spielplan!K20</f>
        <v>1</v>
      </c>
      <c r="N5" s="72">
        <f>Spielplan!M20</f>
        <v>3</v>
      </c>
      <c r="O5" s="77">
        <v>0</v>
      </c>
      <c r="P5" s="48">
        <v>0</v>
      </c>
      <c r="Q5" s="49">
        <v>0</v>
      </c>
      <c r="R5" s="51">
        <v>0</v>
      </c>
      <c r="S5" s="79">
        <f>C5+F5+I5+L5</f>
        <v>23</v>
      </c>
      <c r="T5" s="50">
        <f>D5+G5+J5+M5</f>
        <v>1</v>
      </c>
      <c r="U5" s="84">
        <f>E5+H5+K5+N5</f>
        <v>12</v>
      </c>
      <c r="V5" s="82">
        <f>S5-T5</f>
        <v>22</v>
      </c>
    </row>
    <row r="6" spans="1:22" ht="14.25">
      <c r="A6" s="46">
        <v>2</v>
      </c>
      <c r="B6" s="149" t="str">
        <f>Spielplan!H8</f>
        <v>Chipmunks</v>
      </c>
      <c r="C6" s="64">
        <f>Spielplan!I15</f>
        <v>2</v>
      </c>
      <c r="D6" s="61">
        <f>Spielplan!K15</f>
        <v>0</v>
      </c>
      <c r="E6" s="65">
        <f>Spielplan!M15</f>
        <v>3</v>
      </c>
      <c r="F6" s="71">
        <f>Spielplan!K17</f>
        <v>3</v>
      </c>
      <c r="G6" s="1">
        <f>Spielplan!I17</f>
        <v>0</v>
      </c>
      <c r="H6" s="72">
        <f>Spielplan!O17</f>
        <v>3</v>
      </c>
      <c r="I6" s="64">
        <f>Spielplan!K20</f>
        <v>1</v>
      </c>
      <c r="J6" s="61">
        <f>Spielplan!I20</f>
        <v>7</v>
      </c>
      <c r="K6" s="65">
        <f>Spielplan!O20</f>
        <v>0</v>
      </c>
      <c r="L6" s="71">
        <f>Spielplan!K22</f>
        <v>3</v>
      </c>
      <c r="M6" s="1">
        <f>Spielplan!I22</f>
        <v>3</v>
      </c>
      <c r="N6" s="72">
        <f>Spielplan!O22</f>
        <v>1</v>
      </c>
      <c r="O6" s="77">
        <v>0</v>
      </c>
      <c r="P6" s="48">
        <v>0</v>
      </c>
      <c r="Q6" s="49">
        <v>0</v>
      </c>
      <c r="R6" s="51">
        <v>0</v>
      </c>
      <c r="S6" s="79">
        <f>C6+F6+I6+L6</f>
        <v>9</v>
      </c>
      <c r="T6" s="50">
        <f>D6+G6+J6+M6</f>
        <v>10</v>
      </c>
      <c r="U6" s="84">
        <f>E6+H6+K6+N6</f>
        <v>7</v>
      </c>
      <c r="V6" s="82">
        <f>S6-T6</f>
        <v>-1</v>
      </c>
    </row>
    <row r="7" spans="1:22" ht="14.25">
      <c r="A7" s="46">
        <v>3</v>
      </c>
      <c r="B7" s="149" t="str">
        <f>Spielplan!H5</f>
        <v>Unicycle Tigers 1</v>
      </c>
      <c r="C7" s="64">
        <f>Spielplan!K13</f>
        <v>2</v>
      </c>
      <c r="D7" s="61">
        <f>Spielplan!I13</f>
        <v>1</v>
      </c>
      <c r="E7" s="65">
        <f>Spielplan!O13</f>
        <v>3</v>
      </c>
      <c r="F7" s="71">
        <f>Spielplan!I16</f>
        <v>0</v>
      </c>
      <c r="G7" s="1">
        <f>Spielplan!K16</f>
        <v>5</v>
      </c>
      <c r="H7" s="72">
        <f>Spielplan!M16</f>
        <v>0</v>
      </c>
      <c r="I7" s="64">
        <f>Spielplan!I19</f>
        <v>0</v>
      </c>
      <c r="J7" s="61">
        <f>Spielplan!K19</f>
        <v>0</v>
      </c>
      <c r="K7" s="65">
        <f>Spielplan!M19</f>
        <v>1</v>
      </c>
      <c r="L7" s="71">
        <f>Spielplan!I22</f>
        <v>3</v>
      </c>
      <c r="M7" s="1">
        <f>Spielplan!K22</f>
        <v>3</v>
      </c>
      <c r="N7" s="72">
        <f>Spielplan!M22</f>
        <v>1</v>
      </c>
      <c r="O7" s="77">
        <v>0</v>
      </c>
      <c r="P7" s="48">
        <v>0</v>
      </c>
      <c r="Q7" s="49">
        <v>0</v>
      </c>
      <c r="R7" s="51">
        <v>0</v>
      </c>
      <c r="S7" s="79">
        <f>C7+F7+I7+L7</f>
        <v>5</v>
      </c>
      <c r="T7" s="50">
        <f>D7+G7+J7+M7</f>
        <v>9</v>
      </c>
      <c r="U7" s="84">
        <f>E7+H7+K7+N7</f>
        <v>5</v>
      </c>
      <c r="V7" s="82">
        <f>S7-T7</f>
        <v>-4</v>
      </c>
    </row>
    <row r="8" spans="1:22" ht="14.25">
      <c r="A8" s="46">
        <v>4</v>
      </c>
      <c r="B8" s="149" t="str">
        <f>Spielplan!H4</f>
        <v>Tornados</v>
      </c>
      <c r="C8" s="64">
        <f>Spielplan!I13</f>
        <v>1</v>
      </c>
      <c r="D8" s="61">
        <f>Spielplan!K13</f>
        <v>2</v>
      </c>
      <c r="E8" s="65">
        <f>Spielplan!M13</f>
        <v>0</v>
      </c>
      <c r="F8" s="71">
        <f>Spielplan!K15</f>
        <v>0</v>
      </c>
      <c r="G8" s="1">
        <f>Spielplan!I15</f>
        <v>2</v>
      </c>
      <c r="H8" s="72">
        <f>Spielplan!O15</f>
        <v>0</v>
      </c>
      <c r="I8" s="64">
        <f>Spielplan!I18</f>
        <v>0</v>
      </c>
      <c r="J8" s="61">
        <f>Spielplan!K18</f>
        <v>5</v>
      </c>
      <c r="K8" s="65">
        <f>Spielplan!M18</f>
        <v>0</v>
      </c>
      <c r="L8" s="71">
        <f>Spielplan!K21</f>
        <v>1</v>
      </c>
      <c r="M8" s="1">
        <f>Spielplan!I21</f>
        <v>0</v>
      </c>
      <c r="N8" s="72">
        <f>Spielplan!O21</f>
        <v>3</v>
      </c>
      <c r="O8" s="77">
        <v>0</v>
      </c>
      <c r="P8" s="48">
        <v>0</v>
      </c>
      <c r="Q8" s="49">
        <v>0</v>
      </c>
      <c r="R8" s="51">
        <v>0</v>
      </c>
      <c r="S8" s="79">
        <f>C8+F8+I8+L8</f>
        <v>2</v>
      </c>
      <c r="T8" s="50">
        <f>D8+G8+J8+M8</f>
        <v>9</v>
      </c>
      <c r="U8" s="84">
        <f>E8+H8+K8+N8</f>
        <v>3</v>
      </c>
      <c r="V8" s="82">
        <f>S8-T8</f>
        <v>-7</v>
      </c>
    </row>
    <row r="9" spans="1:22" ht="14.25">
      <c r="A9" s="46">
        <v>5</v>
      </c>
      <c r="B9" s="149" t="str">
        <f>Spielplan!H7</f>
        <v>Ghost Riders</v>
      </c>
      <c r="C9" s="64">
        <f>Spielplan!K14</f>
        <v>0</v>
      </c>
      <c r="D9" s="61">
        <f>Spielplan!I14</f>
        <v>6</v>
      </c>
      <c r="E9" s="65">
        <f>Spielplan!O14</f>
        <v>0</v>
      </c>
      <c r="F9" s="71">
        <f>Spielplan!I17</f>
        <v>0</v>
      </c>
      <c r="G9" s="1">
        <f>Spielplan!K17</f>
        <v>3</v>
      </c>
      <c r="H9" s="72">
        <f>Spielplan!M17</f>
        <v>0</v>
      </c>
      <c r="I9" s="64">
        <f>Spielplan!K19</f>
        <v>0</v>
      </c>
      <c r="J9" s="61">
        <f>Spielplan!I19</f>
        <v>0</v>
      </c>
      <c r="K9" s="65">
        <f>Spielplan!O19</f>
        <v>1</v>
      </c>
      <c r="L9" s="71">
        <f>Spielplan!I21</f>
        <v>0</v>
      </c>
      <c r="M9" s="1">
        <f>Spielplan!K21</f>
        <v>1</v>
      </c>
      <c r="N9" s="1">
        <f>Spielplan!M21</f>
        <v>0</v>
      </c>
      <c r="O9" s="78">
        <v>0</v>
      </c>
      <c r="P9" s="53">
        <v>0</v>
      </c>
      <c r="Q9" s="54">
        <v>0</v>
      </c>
      <c r="R9" s="56">
        <v>0</v>
      </c>
      <c r="S9" s="79">
        <f>C9+F9+I9+L9</f>
        <v>0</v>
      </c>
      <c r="T9" s="50">
        <f>D9+G9+J9+M9</f>
        <v>10</v>
      </c>
      <c r="U9" s="84">
        <f>E9+H9+K9+N9</f>
        <v>1</v>
      </c>
      <c r="V9" s="82">
        <f>S9-T9</f>
        <v>-10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4"/>
      <c r="R11" s="4"/>
      <c r="S11" s="4"/>
      <c r="T11" s="4"/>
      <c r="U11" s="4"/>
    </row>
    <row r="12" spans="1:22" ht="18.75" thickBot="1">
      <c r="A12" s="202" t="s">
        <v>49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</row>
    <row r="13" spans="3:22" ht="12.75">
      <c r="C13" s="209" t="s">
        <v>27</v>
      </c>
      <c r="D13" s="210"/>
      <c r="E13" s="211"/>
      <c r="F13" s="212" t="s">
        <v>28</v>
      </c>
      <c r="G13" s="213"/>
      <c r="H13" s="214"/>
      <c r="I13" s="209" t="s">
        <v>29</v>
      </c>
      <c r="J13" s="210"/>
      <c r="K13" s="211"/>
      <c r="L13" s="212" t="s">
        <v>30</v>
      </c>
      <c r="M13" s="213"/>
      <c r="N13" s="214"/>
      <c r="O13" s="203"/>
      <c r="P13" s="203"/>
      <c r="Q13" s="204"/>
      <c r="R13" s="207"/>
      <c r="S13" s="199" t="s">
        <v>31</v>
      </c>
      <c r="T13" s="200"/>
      <c r="U13" s="200"/>
      <c r="V13" s="201"/>
    </row>
    <row r="14" spans="1:22" ht="86.25">
      <c r="A14" s="40" t="s">
        <v>33</v>
      </c>
      <c r="B14" s="41" t="s">
        <v>34</v>
      </c>
      <c r="C14" s="62" t="s">
        <v>35</v>
      </c>
      <c r="D14" s="60" t="s">
        <v>36</v>
      </c>
      <c r="E14" s="63" t="s">
        <v>17</v>
      </c>
      <c r="F14" s="69" t="s">
        <v>35</v>
      </c>
      <c r="G14" s="45" t="s">
        <v>36</v>
      </c>
      <c r="H14" s="70" t="s">
        <v>17</v>
      </c>
      <c r="I14" s="62" t="s">
        <v>35</v>
      </c>
      <c r="J14" s="60" t="s">
        <v>36</v>
      </c>
      <c r="K14" s="63" t="s">
        <v>17</v>
      </c>
      <c r="L14" s="69" t="s">
        <v>35</v>
      </c>
      <c r="M14" s="45" t="s">
        <v>36</v>
      </c>
      <c r="N14" s="70" t="s">
        <v>17</v>
      </c>
      <c r="O14" s="76"/>
      <c r="P14" s="42"/>
      <c r="Q14" s="43"/>
      <c r="R14" s="208"/>
      <c r="S14" s="86" t="s">
        <v>35</v>
      </c>
      <c r="T14" s="87" t="s">
        <v>36</v>
      </c>
      <c r="U14" s="88" t="s">
        <v>17</v>
      </c>
      <c r="V14" s="89" t="s">
        <v>57</v>
      </c>
    </row>
    <row r="15" spans="1:22" ht="14.25">
      <c r="A15" s="46">
        <v>1</v>
      </c>
      <c r="B15" s="149" t="str">
        <f>Spielplan!H32</f>
        <v>Hedgehogs</v>
      </c>
      <c r="C15" s="64">
        <f>Spielplan!I42</f>
        <v>4</v>
      </c>
      <c r="D15" s="61">
        <f>Spielplan!K42</f>
        <v>0</v>
      </c>
      <c r="E15" s="65">
        <f>Spielplan!M42</f>
        <v>3</v>
      </c>
      <c r="F15" s="71">
        <f>Spielplan!K44</f>
        <v>2</v>
      </c>
      <c r="G15" s="1">
        <f>Spielplan!I44</f>
        <v>1</v>
      </c>
      <c r="H15" s="72">
        <f>Spielplan!O44</f>
        <v>3</v>
      </c>
      <c r="I15" s="64">
        <f>Spielplan!I47</f>
        <v>2</v>
      </c>
      <c r="J15" s="61">
        <f>Spielplan!K47</f>
        <v>0</v>
      </c>
      <c r="K15" s="65">
        <f>Spielplan!M47</f>
        <v>3</v>
      </c>
      <c r="L15" s="71">
        <f>Spielplan!K50</f>
        <v>3</v>
      </c>
      <c r="M15" s="1">
        <f>Spielplan!I50</f>
        <v>1</v>
      </c>
      <c r="N15" s="72">
        <f>Spielplan!O50</f>
        <v>3</v>
      </c>
      <c r="O15" s="77"/>
      <c r="P15" s="48"/>
      <c r="Q15" s="48"/>
      <c r="R15" s="59">
        <v>0</v>
      </c>
      <c r="S15" s="79">
        <f>C15+F15+I15+L15</f>
        <v>11</v>
      </c>
      <c r="T15" s="50">
        <f>D15+G15+J15+M15</f>
        <v>2</v>
      </c>
      <c r="U15" s="84">
        <f>E15+H15+K15+N15</f>
        <v>12</v>
      </c>
      <c r="V15" s="82">
        <f>S15-T15</f>
        <v>9</v>
      </c>
    </row>
    <row r="16" spans="1:22" ht="14.25">
      <c r="A16" s="46">
        <v>2</v>
      </c>
      <c r="B16" s="149" t="str">
        <f>Spielplan!H37</f>
        <v>Devils</v>
      </c>
      <c r="C16" s="64">
        <f>Spielplan!I44</f>
        <v>1</v>
      </c>
      <c r="D16" s="61">
        <f>Spielplan!K44</f>
        <v>2</v>
      </c>
      <c r="E16" s="65">
        <f>Spielplan!M44</f>
        <v>0</v>
      </c>
      <c r="F16" s="71">
        <f>Spielplan!K46</f>
        <v>3</v>
      </c>
      <c r="G16" s="1">
        <f>Spielplan!I46</f>
        <v>1</v>
      </c>
      <c r="H16" s="72">
        <f>Spielplan!O46</f>
        <v>3</v>
      </c>
      <c r="I16" s="64">
        <f>Spielplan!K49</f>
        <v>0</v>
      </c>
      <c r="J16" s="61">
        <f>Spielplan!I49</f>
        <v>0</v>
      </c>
      <c r="K16" s="65">
        <f>Spielplan!O49</f>
        <v>1</v>
      </c>
      <c r="L16" s="71">
        <f>Spielplan!K51</f>
        <v>8</v>
      </c>
      <c r="M16" s="1">
        <f>Spielplan!I51</f>
        <v>0</v>
      </c>
      <c r="N16" s="72">
        <f>Spielplan!O51</f>
        <v>3</v>
      </c>
      <c r="O16" s="77"/>
      <c r="P16" s="48"/>
      <c r="Q16" s="48"/>
      <c r="R16" s="59">
        <v>0</v>
      </c>
      <c r="S16" s="79">
        <f>C16+F16+I16+L16</f>
        <v>12</v>
      </c>
      <c r="T16" s="50">
        <f>D16+G16+J16+M16</f>
        <v>3</v>
      </c>
      <c r="U16" s="84">
        <f>E16+H16+K16+N16</f>
        <v>7</v>
      </c>
      <c r="V16" s="82">
        <f>S16-T16</f>
        <v>9</v>
      </c>
    </row>
    <row r="17" spans="1:22" ht="14.25">
      <c r="A17" s="46">
        <v>3</v>
      </c>
      <c r="B17" s="149" t="str">
        <f>Spielplan!H35</f>
        <v>Happy Birds</v>
      </c>
      <c r="C17" s="64">
        <f>Spielplan!K43</f>
        <v>2</v>
      </c>
      <c r="D17" s="61">
        <f>Spielplan!I43</f>
        <v>1</v>
      </c>
      <c r="E17" s="65">
        <f>Spielplan!O43</f>
        <v>3</v>
      </c>
      <c r="F17" s="71">
        <f>Spielplan!I46</f>
        <v>1</v>
      </c>
      <c r="G17" s="1">
        <f>Spielplan!K46</f>
        <v>3</v>
      </c>
      <c r="H17" s="72">
        <f>Spielplan!M46</f>
        <v>0</v>
      </c>
      <c r="I17" s="64">
        <f>Spielplan!K48</f>
        <v>1</v>
      </c>
      <c r="J17" s="61">
        <f>Spielplan!I48</f>
        <v>1</v>
      </c>
      <c r="K17" s="65">
        <f>Spielplan!O48</f>
        <v>1</v>
      </c>
      <c r="L17" s="71">
        <f>Spielplan!I50</f>
        <v>1</v>
      </c>
      <c r="M17" s="1">
        <f>Spielplan!K50</f>
        <v>3</v>
      </c>
      <c r="N17" s="72">
        <f>Spielplan!M50</f>
        <v>0</v>
      </c>
      <c r="O17" s="77"/>
      <c r="P17" s="48"/>
      <c r="Q17" s="48"/>
      <c r="R17" s="59">
        <v>0</v>
      </c>
      <c r="S17" s="79">
        <f>C17+F17+I17+L17</f>
        <v>5</v>
      </c>
      <c r="T17" s="50">
        <f>D17+G17+J17+M17</f>
        <v>8</v>
      </c>
      <c r="U17" s="84">
        <f>E17+H17+K17+N17</f>
        <v>4</v>
      </c>
      <c r="V17" s="82">
        <f>S17-T17</f>
        <v>-3</v>
      </c>
    </row>
    <row r="18" spans="1:22" ht="14.25">
      <c r="A18" s="46">
        <v>4</v>
      </c>
      <c r="B18" s="149" t="str">
        <f>Spielplan!H34</f>
        <v>Beavers</v>
      </c>
      <c r="C18" s="64">
        <f>Spielplan!I43</f>
        <v>1</v>
      </c>
      <c r="D18" s="61">
        <f>Spielplan!K43</f>
        <v>2</v>
      </c>
      <c r="E18" s="65">
        <f>Spielplan!M43</f>
        <v>0</v>
      </c>
      <c r="F18" s="71">
        <f>Spielplan!K45</f>
        <v>3</v>
      </c>
      <c r="G18" s="1">
        <f>Spielplan!I45</f>
        <v>1</v>
      </c>
      <c r="H18" s="72">
        <f>Spielplan!O45</f>
        <v>3</v>
      </c>
      <c r="I18" s="64">
        <f>Spielplan!K47</f>
        <v>0</v>
      </c>
      <c r="J18" s="61">
        <f>Spielplan!I47</f>
        <v>2</v>
      </c>
      <c r="K18" s="65">
        <f>Spielplan!O47</f>
        <v>0</v>
      </c>
      <c r="L18" s="71">
        <f>Spielplan!I49</f>
        <v>0</v>
      </c>
      <c r="M18" s="1">
        <f>Spielplan!K49</f>
        <v>0</v>
      </c>
      <c r="N18" s="72">
        <f>Spielplan!M49</f>
        <v>1</v>
      </c>
      <c r="O18" s="77"/>
      <c r="P18" s="48"/>
      <c r="Q18" s="48"/>
      <c r="R18" s="59">
        <v>0</v>
      </c>
      <c r="S18" s="79">
        <f>C18+F18+I18+L18</f>
        <v>4</v>
      </c>
      <c r="T18" s="50">
        <f>D18+G18+J18+M18</f>
        <v>5</v>
      </c>
      <c r="U18" s="84">
        <f>E18+H18+K18+N18</f>
        <v>4</v>
      </c>
      <c r="V18" s="82">
        <f>S18-T18</f>
        <v>-1</v>
      </c>
    </row>
    <row r="19" spans="1:22" ht="15" thickBot="1">
      <c r="A19" s="46">
        <v>5</v>
      </c>
      <c r="B19" s="149" t="str">
        <f>Spielplan!H33</f>
        <v>Flying Bears</v>
      </c>
      <c r="C19" s="66">
        <f>Spielplan!K42</f>
        <v>0</v>
      </c>
      <c r="D19" s="67">
        <f>Spielplan!I42</f>
        <v>4</v>
      </c>
      <c r="E19" s="68">
        <f>Spielplan!O42</f>
        <v>0</v>
      </c>
      <c r="F19" s="73">
        <f>Spielplan!I45</f>
        <v>1</v>
      </c>
      <c r="G19" s="74">
        <f>Spielplan!K45</f>
        <v>3</v>
      </c>
      <c r="H19" s="75">
        <f>Spielplan!M45</f>
        <v>0</v>
      </c>
      <c r="I19" s="66">
        <f>Spielplan!I48</f>
        <v>1</v>
      </c>
      <c r="J19" s="67">
        <f>Spielplan!K48</f>
        <v>1</v>
      </c>
      <c r="K19" s="68">
        <f>Spielplan!M48</f>
        <v>1</v>
      </c>
      <c r="L19" s="73">
        <f>Spielplan!I51</f>
        <v>0</v>
      </c>
      <c r="M19" s="74">
        <f>Spielplan!K51</f>
        <v>8</v>
      </c>
      <c r="N19" s="75">
        <f>Spielplan!M51</f>
        <v>0</v>
      </c>
      <c r="O19" s="77"/>
      <c r="P19" s="48"/>
      <c r="Q19" s="48"/>
      <c r="R19" s="59">
        <v>0</v>
      </c>
      <c r="S19" s="80">
        <f>C19+F19+I19+L19</f>
        <v>2</v>
      </c>
      <c r="T19" s="81">
        <f>D19+G19+J19+M19</f>
        <v>16</v>
      </c>
      <c r="U19" s="85">
        <f>E19+H19+K19+N19</f>
        <v>1</v>
      </c>
      <c r="V19" s="83">
        <f>S19-T19</f>
        <v>-14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7">
      <selection activeCell="G28" sqref="G28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1" customHeight="1">
      <c r="A1" s="188"/>
      <c r="B1" s="188"/>
      <c r="C1" s="188"/>
      <c r="D1" s="188"/>
      <c r="E1" s="188"/>
      <c r="F1" s="189" t="s">
        <v>74</v>
      </c>
      <c r="G1" s="189"/>
      <c r="H1" s="189"/>
      <c r="I1" s="189"/>
      <c r="J1" s="189"/>
      <c r="K1" s="189"/>
      <c r="L1" s="189"/>
      <c r="M1" s="189"/>
      <c r="N1" s="189"/>
      <c r="O1" s="189"/>
      <c r="P1" s="188"/>
      <c r="Q1" s="188"/>
      <c r="R1" s="188"/>
      <c r="S1" s="90"/>
      <c r="T1" s="90"/>
    </row>
    <row r="2" spans="1:18" ht="23.25">
      <c r="A2" s="191" t="s">
        <v>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6" ht="15.75">
      <c r="A3" s="216"/>
      <c r="B3" s="216"/>
      <c r="C3" s="216"/>
      <c r="E3" s="216"/>
      <c r="F3" s="216"/>
      <c r="G3" s="216"/>
      <c r="H3" s="185" t="s">
        <v>62</v>
      </c>
      <c r="I3" s="185"/>
      <c r="J3" s="185"/>
      <c r="K3" s="185"/>
      <c r="L3" s="185"/>
      <c r="M3" s="185"/>
      <c r="N3" s="185"/>
      <c r="O3" s="185"/>
      <c r="P3" s="185"/>
    </row>
    <row r="4" spans="1:16" ht="15.75">
      <c r="A4" s="216"/>
      <c r="B4" s="216"/>
      <c r="C4" s="216"/>
      <c r="E4" s="218"/>
      <c r="F4" s="216"/>
      <c r="G4" s="216"/>
      <c r="H4" s="186" t="s">
        <v>20</v>
      </c>
      <c r="I4" s="186"/>
      <c r="J4" s="186"/>
      <c r="K4" s="186"/>
      <c r="L4" s="186"/>
      <c r="M4" s="186"/>
      <c r="N4" s="217">
        <f>Finalrunde!C17+Finalrunde!N7</f>
        <v>0.7076388888888887</v>
      </c>
      <c r="O4" s="186"/>
      <c r="P4" s="19"/>
    </row>
    <row r="5" spans="1:20" ht="15.75">
      <c r="A5" s="216"/>
      <c r="B5" s="216"/>
      <c r="C5" s="216"/>
      <c r="E5" s="216"/>
      <c r="F5" s="216"/>
      <c r="G5" s="216"/>
      <c r="H5" s="186" t="s">
        <v>62</v>
      </c>
      <c r="I5" s="186"/>
      <c r="J5" s="186"/>
      <c r="K5" s="186"/>
      <c r="L5" s="186"/>
      <c r="M5" s="186"/>
      <c r="N5" s="217">
        <v>0.011111111111111112</v>
      </c>
      <c r="O5" s="186"/>
      <c r="P5" s="223" t="s">
        <v>76</v>
      </c>
      <c r="Q5" s="223"/>
      <c r="R5" s="223"/>
      <c r="S5" s="223"/>
      <c r="T5" s="223"/>
    </row>
    <row r="6" spans="1:16" ht="15.75">
      <c r="A6" s="18"/>
      <c r="B6" s="18"/>
      <c r="C6" s="18"/>
      <c r="E6" s="18"/>
      <c r="F6" s="18"/>
      <c r="G6" s="18"/>
      <c r="H6" s="186" t="s">
        <v>61</v>
      </c>
      <c r="I6" s="186"/>
      <c r="J6" s="186"/>
      <c r="K6" s="186"/>
      <c r="L6" s="186"/>
      <c r="M6" s="186"/>
      <c r="N6" s="217">
        <v>0.001388888888888889</v>
      </c>
      <c r="O6" s="186"/>
      <c r="P6" s="19"/>
    </row>
    <row r="7" spans="1:16" ht="15.75">
      <c r="A7" s="18"/>
      <c r="B7" s="18"/>
      <c r="C7" s="18"/>
      <c r="E7" s="99"/>
      <c r="F7" s="18"/>
      <c r="G7" s="18"/>
      <c r="H7" s="186" t="s">
        <v>26</v>
      </c>
      <c r="I7" s="186"/>
      <c r="J7" s="186"/>
      <c r="K7" s="186"/>
      <c r="L7" s="186"/>
      <c r="M7" s="186"/>
      <c r="N7" s="217">
        <v>0.010416666666666666</v>
      </c>
      <c r="O7" s="186"/>
      <c r="P7" s="19"/>
    </row>
    <row r="8" spans="1:16" ht="15.75">
      <c r="A8" s="18"/>
      <c r="B8" s="18"/>
      <c r="C8" s="18"/>
      <c r="E8" s="18"/>
      <c r="F8" s="18"/>
      <c r="G8" s="18"/>
      <c r="H8" s="186"/>
      <c r="I8" s="186"/>
      <c r="J8" s="186"/>
      <c r="K8" s="186"/>
      <c r="L8" s="186"/>
      <c r="M8" s="186"/>
      <c r="N8" s="219"/>
      <c r="O8" s="219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0" t="s">
        <v>69</v>
      </c>
      <c r="Q9" s="220"/>
      <c r="R9" s="220"/>
    </row>
    <row r="10" spans="1:18" ht="49.5">
      <c r="A10" s="155" t="s">
        <v>10</v>
      </c>
      <c r="B10" s="156" t="s">
        <v>11</v>
      </c>
      <c r="C10" s="156" t="s">
        <v>12</v>
      </c>
      <c r="E10" s="157" t="s">
        <v>13</v>
      </c>
      <c r="F10" s="147" t="s">
        <v>14</v>
      </c>
      <c r="G10" s="157" t="s">
        <v>15</v>
      </c>
      <c r="I10" s="28" t="s">
        <v>16</v>
      </c>
      <c r="J10" s="38" t="s">
        <v>14</v>
      </c>
      <c r="K10" s="28" t="s">
        <v>16</v>
      </c>
      <c r="M10" s="158" t="s">
        <v>17</v>
      </c>
      <c r="N10" s="38" t="s">
        <v>14</v>
      </c>
      <c r="O10" s="28" t="s">
        <v>17</v>
      </c>
      <c r="P10" s="159" t="s">
        <v>23</v>
      </c>
      <c r="Q10" s="159" t="s">
        <v>24</v>
      </c>
      <c r="R10" s="159" t="s">
        <v>25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50</v>
      </c>
      <c r="F11" s="91"/>
      <c r="G11" s="91" t="s">
        <v>52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53</v>
      </c>
      <c r="F12" s="33" t="s">
        <v>14</v>
      </c>
      <c r="G12" s="103" t="s">
        <v>51</v>
      </c>
      <c r="I12" s="104"/>
      <c r="J12" s="25" t="s">
        <v>14</v>
      </c>
      <c r="K12" s="104"/>
      <c r="M12" s="104"/>
      <c r="N12" s="25" t="s">
        <v>14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14</v>
      </c>
      <c r="G13" s="50"/>
      <c r="I13" s="50"/>
      <c r="J13" s="106" t="s">
        <v>14</v>
      </c>
      <c r="K13" s="50"/>
      <c r="M13" s="50"/>
      <c r="N13" s="106" t="s">
        <v>14</v>
      </c>
      <c r="O13" s="50"/>
      <c r="P13" s="50"/>
      <c r="Q13" s="50"/>
      <c r="R13" s="50"/>
      <c r="S13" s="221"/>
      <c r="T13" s="222"/>
    </row>
    <row r="14" spans="1:20" ht="15">
      <c r="A14" s="105">
        <v>21</v>
      </c>
      <c r="B14" s="152">
        <f>Finalrunde!N4</f>
        <v>0.638888888888889</v>
      </c>
      <c r="C14" s="97">
        <f>B14+Finalrunde!N5</f>
        <v>0.6541666666666667</v>
      </c>
      <c r="E14" s="96" t="str">
        <f>'Rangliste Vorrunde'!B9</f>
        <v>Ghost Riders</v>
      </c>
      <c r="F14" s="38" t="s">
        <v>14</v>
      </c>
      <c r="G14" s="96" t="str">
        <f>'Rangliste Vorrunde'!B19</f>
        <v>Flying Bears</v>
      </c>
      <c r="H14" s="4"/>
      <c r="I14" s="34">
        <v>5</v>
      </c>
      <c r="J14" s="38" t="s">
        <v>14</v>
      </c>
      <c r="K14" s="34">
        <v>0</v>
      </c>
      <c r="L14" s="4"/>
      <c r="M14" s="34">
        <v>3</v>
      </c>
      <c r="N14" s="38" t="s">
        <v>14</v>
      </c>
      <c r="O14" s="34">
        <v>0</v>
      </c>
      <c r="P14" s="35" t="s">
        <v>86</v>
      </c>
      <c r="Q14" s="35" t="s">
        <v>84</v>
      </c>
      <c r="R14" s="35" t="s">
        <v>82</v>
      </c>
      <c r="S14" s="107"/>
      <c r="T14" s="107"/>
    </row>
    <row r="15" spans="1:18" ht="15">
      <c r="A15" s="29">
        <v>22</v>
      </c>
      <c r="B15" s="150">
        <f>C14+N6</f>
        <v>0.6555555555555556</v>
      </c>
      <c r="C15" s="31">
        <f>B15+N5</f>
        <v>0.6666666666666666</v>
      </c>
      <c r="E15" s="32" t="str">
        <f>'Rangliste Vorrunde'!B7</f>
        <v>Unicycle Tigers 1</v>
      </c>
      <c r="F15" s="25" t="s">
        <v>14</v>
      </c>
      <c r="G15" s="32" t="str">
        <f>'Rangliste Vorrunde'!B18</f>
        <v>Beavers</v>
      </c>
      <c r="I15" s="34">
        <v>3</v>
      </c>
      <c r="J15" s="33" t="s">
        <v>14</v>
      </c>
      <c r="K15" s="34">
        <v>0</v>
      </c>
      <c r="M15" s="34">
        <v>3</v>
      </c>
      <c r="N15" s="25" t="s">
        <v>14</v>
      </c>
      <c r="O15" s="34">
        <v>0</v>
      </c>
      <c r="P15" s="35" t="s">
        <v>88</v>
      </c>
      <c r="Q15" s="35" t="s">
        <v>85</v>
      </c>
      <c r="R15" s="35" t="s">
        <v>86</v>
      </c>
    </row>
    <row r="16" spans="1:18" ht="15">
      <c r="A16" s="29">
        <v>23</v>
      </c>
      <c r="B16" s="150">
        <f>C15+N6</f>
        <v>0.6680555555555555</v>
      </c>
      <c r="C16" s="31">
        <f>B16+N5</f>
        <v>0.6791666666666666</v>
      </c>
      <c r="E16" s="32" t="str">
        <f>'Rangliste Vorrunde'!B17</f>
        <v>Happy Birds</v>
      </c>
      <c r="F16" s="33" t="s">
        <v>14</v>
      </c>
      <c r="G16" s="32" t="str">
        <f>'Rangliste Vorrunde'!B8</f>
        <v>Tornados</v>
      </c>
      <c r="I16" s="34">
        <v>1</v>
      </c>
      <c r="J16" s="25" t="s">
        <v>14</v>
      </c>
      <c r="K16" s="34">
        <v>5</v>
      </c>
      <c r="M16" s="34">
        <v>0</v>
      </c>
      <c r="N16" s="25" t="s">
        <v>14</v>
      </c>
      <c r="O16" s="34">
        <v>3</v>
      </c>
      <c r="P16" s="35" t="s">
        <v>87</v>
      </c>
      <c r="Q16" s="35" t="s">
        <v>82</v>
      </c>
      <c r="R16" s="35" t="s">
        <v>84</v>
      </c>
    </row>
    <row r="17" spans="1:18" ht="15">
      <c r="A17" s="29">
        <v>24</v>
      </c>
      <c r="B17" s="150">
        <f>C16+N6</f>
        <v>0.6805555555555555</v>
      </c>
      <c r="C17" s="31">
        <f>B17+N5</f>
        <v>0.6916666666666665</v>
      </c>
      <c r="D17" s="10"/>
      <c r="E17" s="32" t="str">
        <f>'Rangliste Vorrunde'!B5</f>
        <v>Black Hawks</v>
      </c>
      <c r="F17" s="25" t="s">
        <v>14</v>
      </c>
      <c r="G17" s="32" t="str">
        <f>'Rangliste Vorrunde'!B16</f>
        <v>Devils</v>
      </c>
      <c r="H17" s="10"/>
      <c r="I17" s="34">
        <v>7</v>
      </c>
      <c r="J17" s="33" t="s">
        <v>14</v>
      </c>
      <c r="K17" s="34">
        <v>1</v>
      </c>
      <c r="L17" s="10"/>
      <c r="M17" s="34">
        <v>3</v>
      </c>
      <c r="N17" s="25" t="s">
        <v>14</v>
      </c>
      <c r="O17" s="34">
        <v>0</v>
      </c>
      <c r="P17" s="35" t="s">
        <v>83</v>
      </c>
      <c r="Q17" s="35" t="s">
        <v>85</v>
      </c>
      <c r="R17" s="35" t="s">
        <v>88</v>
      </c>
    </row>
    <row r="18" spans="1:18" ht="15">
      <c r="A18" s="29">
        <v>25</v>
      </c>
      <c r="B18" s="150">
        <f>C17+N6</f>
        <v>0.6930555555555554</v>
      </c>
      <c r="C18" s="31">
        <f>B18+N5</f>
        <v>0.7041666666666665</v>
      </c>
      <c r="D18" s="36"/>
      <c r="E18" s="32" t="str">
        <f>'Rangliste Vorrunde'!B15</f>
        <v>Hedgehogs</v>
      </c>
      <c r="F18" s="37" t="s">
        <v>14</v>
      </c>
      <c r="G18" s="32" t="str">
        <f>'Rangliste Vorrunde'!B6</f>
        <v>Chipmunks</v>
      </c>
      <c r="H18" s="36"/>
      <c r="I18" s="34">
        <v>3</v>
      </c>
      <c r="J18" s="38" t="s">
        <v>14</v>
      </c>
      <c r="K18" s="34">
        <v>2</v>
      </c>
      <c r="L18" s="21"/>
      <c r="M18" s="34">
        <v>3</v>
      </c>
      <c r="N18" s="38" t="s">
        <v>14</v>
      </c>
      <c r="O18" s="34">
        <v>0</v>
      </c>
      <c r="P18" s="35" t="s">
        <v>83</v>
      </c>
      <c r="Q18" s="35" t="s">
        <v>87</v>
      </c>
      <c r="R18" s="35" t="s">
        <v>84</v>
      </c>
    </row>
    <row r="19" spans="1:20" ht="14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4"/>
      <c r="R19" s="4"/>
      <c r="S19" s="4"/>
      <c r="T19" s="4"/>
    </row>
    <row r="23" spans="3:7" ht="15">
      <c r="C23" s="98" t="s">
        <v>64</v>
      </c>
      <c r="D23" s="160"/>
      <c r="E23" s="28" t="s">
        <v>40</v>
      </c>
      <c r="F23" s="160"/>
      <c r="G23" s="28" t="s">
        <v>41</v>
      </c>
    </row>
    <row r="24" spans="3:7" ht="12.75">
      <c r="C24" s="98">
        <v>21</v>
      </c>
      <c r="D24" s="10"/>
      <c r="E24" s="237" t="s">
        <v>60</v>
      </c>
      <c r="F24" s="10"/>
      <c r="G24" s="238" t="s">
        <v>79</v>
      </c>
    </row>
    <row r="25" spans="3:7" ht="14.25">
      <c r="C25" s="98">
        <v>22</v>
      </c>
      <c r="D25" s="10"/>
      <c r="E25" s="153" t="s">
        <v>4</v>
      </c>
      <c r="F25" s="10"/>
      <c r="G25" s="154" t="s">
        <v>46</v>
      </c>
    </row>
    <row r="26" spans="3:7" ht="14.25">
      <c r="C26" s="98">
        <v>23</v>
      </c>
      <c r="D26" s="10"/>
      <c r="E26" s="153" t="s">
        <v>59</v>
      </c>
      <c r="F26" s="10"/>
      <c r="G26" s="154" t="s">
        <v>58</v>
      </c>
    </row>
    <row r="27" spans="3:7" ht="14.25">
      <c r="C27" s="98">
        <v>24</v>
      </c>
      <c r="D27" s="10"/>
      <c r="E27" s="153" t="s">
        <v>3</v>
      </c>
      <c r="F27" s="10"/>
      <c r="G27" s="154" t="s">
        <v>6</v>
      </c>
    </row>
    <row r="28" spans="3:7" ht="14.25">
      <c r="C28" s="98">
        <v>25</v>
      </c>
      <c r="D28" s="21"/>
      <c r="E28" s="153" t="s">
        <v>78</v>
      </c>
      <c r="F28" s="21"/>
      <c r="G28" s="154" t="s">
        <v>45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0">
      <selection activeCell="I17" sqref="I17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.7109375" style="0" customWidth="1"/>
    <col min="5" max="5" width="22.00390625" style="0" customWidth="1"/>
    <col min="6" max="6" width="1.7109375" style="0" customWidth="1"/>
    <col min="7" max="7" width="22.4218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28125" style="0" customWidth="1"/>
  </cols>
  <sheetData>
    <row r="1" spans="1:20" ht="51" customHeight="1">
      <c r="A1" s="188"/>
      <c r="B1" s="188"/>
      <c r="C1" s="188"/>
      <c r="D1" s="188"/>
      <c r="E1" s="188"/>
      <c r="F1" s="189" t="s">
        <v>73</v>
      </c>
      <c r="G1" s="189"/>
      <c r="H1" s="189"/>
      <c r="I1" s="189"/>
      <c r="J1" s="189"/>
      <c r="K1" s="189"/>
      <c r="L1" s="189"/>
      <c r="M1" s="189"/>
      <c r="N1" s="189"/>
      <c r="O1" s="189"/>
      <c r="P1" s="188"/>
      <c r="Q1" s="188"/>
      <c r="R1" s="188"/>
      <c r="S1" s="90"/>
      <c r="T1" s="90"/>
    </row>
    <row r="2" spans="1:18" ht="23.25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6" ht="15.75">
      <c r="A3" s="216"/>
      <c r="B3" s="216"/>
      <c r="C3" s="216"/>
      <c r="E3" s="216"/>
      <c r="F3" s="216"/>
      <c r="G3" s="216"/>
      <c r="H3" s="185" t="s">
        <v>19</v>
      </c>
      <c r="I3" s="185"/>
      <c r="J3" s="185"/>
      <c r="K3" s="185"/>
      <c r="L3" s="185"/>
      <c r="M3" s="185"/>
      <c r="N3" s="185"/>
      <c r="O3" s="185"/>
      <c r="P3" s="185"/>
    </row>
    <row r="4" spans="1:16" ht="15.75">
      <c r="A4" s="216"/>
      <c r="B4" s="216"/>
      <c r="C4" s="216"/>
      <c r="E4" s="218"/>
      <c r="F4" s="216"/>
      <c r="G4" s="216"/>
      <c r="H4" s="186" t="s">
        <v>20</v>
      </c>
      <c r="I4" s="186"/>
      <c r="J4" s="186"/>
      <c r="K4" s="186"/>
      <c r="L4" s="186"/>
      <c r="M4" s="186"/>
      <c r="N4" s="224">
        <v>0.638888888888889</v>
      </c>
      <c r="O4" s="224"/>
      <c r="P4" s="224"/>
    </row>
    <row r="5" spans="1:18" ht="15.75">
      <c r="A5" s="216"/>
      <c r="B5" s="216"/>
      <c r="C5" s="216"/>
      <c r="E5" s="216"/>
      <c r="F5" s="216"/>
      <c r="G5" s="216"/>
      <c r="H5" s="186" t="s">
        <v>21</v>
      </c>
      <c r="I5" s="186"/>
      <c r="J5" s="186"/>
      <c r="K5" s="186"/>
      <c r="L5" s="186"/>
      <c r="M5" s="186"/>
      <c r="N5" s="224">
        <v>0.015277777777777777</v>
      </c>
      <c r="O5" s="224"/>
      <c r="P5" s="224"/>
      <c r="Q5" s="225" t="s">
        <v>77</v>
      </c>
      <c r="R5" s="225"/>
    </row>
    <row r="6" spans="1:16" ht="15.75">
      <c r="A6" s="18"/>
      <c r="B6" s="18"/>
      <c r="C6" s="18"/>
      <c r="E6" s="18"/>
      <c r="F6" s="18"/>
      <c r="G6" s="18"/>
      <c r="H6" s="186" t="s">
        <v>22</v>
      </c>
      <c r="I6" s="186"/>
      <c r="J6" s="186"/>
      <c r="K6" s="186"/>
      <c r="L6" s="186"/>
      <c r="M6" s="186"/>
      <c r="N6" s="224">
        <v>0.001388888888888889</v>
      </c>
      <c r="O6" s="224"/>
      <c r="P6" s="224"/>
    </row>
    <row r="7" spans="1:16" ht="15.75">
      <c r="A7" s="18"/>
      <c r="B7" s="18"/>
      <c r="C7" s="18"/>
      <c r="E7" s="18"/>
      <c r="F7" s="18"/>
      <c r="G7" s="18"/>
      <c r="H7" s="186" t="s">
        <v>75</v>
      </c>
      <c r="I7" s="186"/>
      <c r="J7" s="186"/>
      <c r="K7" s="186"/>
      <c r="L7" s="186"/>
      <c r="M7" s="186"/>
      <c r="N7" s="224">
        <v>0.003472222222222222</v>
      </c>
      <c r="O7" s="224"/>
      <c r="P7" s="224"/>
    </row>
    <row r="8" spans="1:13" ht="15.75">
      <c r="A8" s="18"/>
      <c r="B8" s="18"/>
      <c r="C8" s="18"/>
      <c r="E8" s="18"/>
      <c r="F8" s="18"/>
      <c r="G8" s="18"/>
      <c r="H8" s="186"/>
      <c r="I8" s="186"/>
      <c r="J8" s="186"/>
      <c r="K8" s="186"/>
      <c r="L8" s="186"/>
      <c r="M8" s="186"/>
    </row>
    <row r="9" spans="4:18" ht="15.75">
      <c r="D9" s="21"/>
      <c r="E9" s="21"/>
      <c r="F9" s="21"/>
      <c r="G9" s="21"/>
      <c r="H9" s="21"/>
      <c r="L9" s="21"/>
      <c r="P9" s="220" t="s">
        <v>69</v>
      </c>
      <c r="Q9" s="220"/>
      <c r="R9" s="220"/>
    </row>
    <row r="10" spans="1:18" ht="49.5">
      <c r="A10" s="22" t="s">
        <v>10</v>
      </c>
      <c r="B10" s="23" t="s">
        <v>11</v>
      </c>
      <c r="C10" s="23" t="s">
        <v>12</v>
      </c>
      <c r="E10" s="28" t="s">
        <v>13</v>
      </c>
      <c r="F10" s="38" t="s">
        <v>14</v>
      </c>
      <c r="G10" s="28" t="s">
        <v>15</v>
      </c>
      <c r="I10" s="28" t="s">
        <v>16</v>
      </c>
      <c r="J10" s="38" t="s">
        <v>14</v>
      </c>
      <c r="K10" s="27" t="s">
        <v>16</v>
      </c>
      <c r="M10" s="28" t="s">
        <v>17</v>
      </c>
      <c r="N10" s="38" t="s">
        <v>14</v>
      </c>
      <c r="O10" s="27" t="s">
        <v>17</v>
      </c>
      <c r="P10" s="28" t="s">
        <v>23</v>
      </c>
      <c r="Q10" s="28" t="s">
        <v>24</v>
      </c>
      <c r="R10" s="28" t="s">
        <v>25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1">
        <v>0</v>
      </c>
      <c r="F11" s="147" t="s">
        <v>14</v>
      </c>
      <c r="G11" s="161">
        <v>5</v>
      </c>
      <c r="I11" s="92"/>
      <c r="J11" s="38" t="s">
        <v>14</v>
      </c>
      <c r="K11" s="92"/>
      <c r="M11" s="92"/>
      <c r="N11" s="38" t="s">
        <v>14</v>
      </c>
      <c r="O11" s="92"/>
      <c r="P11" s="28"/>
      <c r="Q11" s="28"/>
      <c r="R11" s="28"/>
    </row>
    <row r="12" spans="1:18" ht="15">
      <c r="A12" s="29">
        <v>26</v>
      </c>
      <c r="B12" s="150">
        <f>N4</f>
        <v>0.638888888888889</v>
      </c>
      <c r="C12" s="31">
        <f>B12+N5</f>
        <v>0.6541666666666667</v>
      </c>
      <c r="E12" s="32" t="str">
        <f>Zwischenrunde!G25</f>
        <v>Beavers</v>
      </c>
      <c r="F12" s="33" t="s">
        <v>14</v>
      </c>
      <c r="G12" s="32" t="str">
        <f>Zwischenrunde!G26</f>
        <v>Happy Birds</v>
      </c>
      <c r="I12" s="34">
        <v>4</v>
      </c>
      <c r="J12" s="25" t="s">
        <v>14</v>
      </c>
      <c r="K12" s="34">
        <v>1</v>
      </c>
      <c r="M12" s="34">
        <v>3</v>
      </c>
      <c r="N12" s="25" t="s">
        <v>14</v>
      </c>
      <c r="O12" s="34">
        <v>0</v>
      </c>
      <c r="P12" s="35"/>
      <c r="Q12" s="35"/>
      <c r="R12" s="35"/>
    </row>
    <row r="13" spans="1:18" ht="15" hidden="1">
      <c r="A13" s="29">
        <v>33</v>
      </c>
      <c r="B13" s="150">
        <v>0.6</v>
      </c>
      <c r="C13" s="31">
        <v>0.6069444444444444</v>
      </c>
      <c r="E13" s="32">
        <v>5</v>
      </c>
      <c r="F13" s="33" t="s">
        <v>14</v>
      </c>
      <c r="G13" s="32">
        <v>5</v>
      </c>
      <c r="I13" s="34"/>
      <c r="J13" s="25" t="s">
        <v>14</v>
      </c>
      <c r="K13" s="34"/>
      <c r="M13" s="34"/>
      <c r="N13" s="25" t="s">
        <v>14</v>
      </c>
      <c r="O13" s="34"/>
      <c r="P13" s="35"/>
      <c r="Q13" s="35"/>
      <c r="R13" s="35"/>
    </row>
    <row r="14" spans="1:18" ht="15">
      <c r="A14" s="29">
        <v>27</v>
      </c>
      <c r="B14" s="150">
        <f>C12+N6</f>
        <v>0.6555555555555556</v>
      </c>
      <c r="C14" s="31">
        <f>B14+N5</f>
        <v>0.6708333333333333</v>
      </c>
      <c r="E14" s="96" t="str">
        <f>Zwischenrunde!E25</f>
        <v>Unicycle Tigers 1</v>
      </c>
      <c r="F14" s="37" t="s">
        <v>14</v>
      </c>
      <c r="G14" s="96" t="str">
        <f>Zwischenrunde!E26</f>
        <v>Tornados</v>
      </c>
      <c r="I14" s="34">
        <v>3</v>
      </c>
      <c r="J14" s="25" t="s">
        <v>14</v>
      </c>
      <c r="K14" s="34">
        <v>2</v>
      </c>
      <c r="M14" s="34">
        <v>3</v>
      </c>
      <c r="N14" s="25" t="s">
        <v>14</v>
      </c>
      <c r="O14" s="34">
        <v>0</v>
      </c>
      <c r="P14" s="35"/>
      <c r="Q14" s="35"/>
      <c r="R14" s="35"/>
    </row>
    <row r="15" spans="1:18" ht="15" hidden="1">
      <c r="A15" s="29">
        <v>35</v>
      </c>
      <c r="B15" s="152">
        <v>0.6236111111111111</v>
      </c>
      <c r="C15" s="97">
        <v>0.6305555555555555</v>
      </c>
      <c r="E15" s="32" t="s">
        <v>54</v>
      </c>
      <c r="F15" s="33" t="s">
        <v>14</v>
      </c>
      <c r="G15" s="32" t="s">
        <v>55</v>
      </c>
      <c r="I15" s="34"/>
      <c r="J15" s="25" t="s">
        <v>14</v>
      </c>
      <c r="K15" s="34"/>
      <c r="M15" s="34"/>
      <c r="N15" s="25" t="s">
        <v>14</v>
      </c>
      <c r="O15" s="34"/>
      <c r="P15" s="35"/>
      <c r="Q15" s="35"/>
      <c r="R15" s="35"/>
    </row>
    <row r="16" spans="1:18" ht="15">
      <c r="A16" s="29">
        <v>28</v>
      </c>
      <c r="B16" s="152">
        <f>C14+N6</f>
        <v>0.6722222222222222</v>
      </c>
      <c r="C16" s="97">
        <f>B16+N5</f>
        <v>0.6874999999999999</v>
      </c>
      <c r="E16" s="32" t="str">
        <f>Zwischenrunde!G27</f>
        <v>Devils</v>
      </c>
      <c r="F16" s="33" t="s">
        <v>14</v>
      </c>
      <c r="G16" s="32" t="str">
        <f>Zwischenrunde!G28</f>
        <v>Chipmunks</v>
      </c>
      <c r="I16" s="34">
        <v>6</v>
      </c>
      <c r="J16" s="25" t="s">
        <v>14</v>
      </c>
      <c r="K16" s="34">
        <v>0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98">
        <v>29</v>
      </c>
      <c r="B17" s="152">
        <f>C16+N6</f>
        <v>0.6888888888888888</v>
      </c>
      <c r="C17" s="97">
        <f>B17+N5</f>
        <v>0.7041666666666665</v>
      </c>
      <c r="D17" s="36"/>
      <c r="E17" s="32" t="str">
        <f>Zwischenrunde!E27</f>
        <v>Black Hawks</v>
      </c>
      <c r="F17" s="37" t="s">
        <v>14</v>
      </c>
      <c r="G17" s="32" t="str">
        <f>Zwischenrunde!E28</f>
        <v>Hedgehogs</v>
      </c>
      <c r="H17" s="36"/>
      <c r="I17" s="34">
        <v>8</v>
      </c>
      <c r="J17" s="38" t="s">
        <v>14</v>
      </c>
      <c r="K17" s="34">
        <v>1</v>
      </c>
      <c r="L17" s="36"/>
      <c r="M17" s="34">
        <v>3</v>
      </c>
      <c r="N17" s="38" t="s">
        <v>14</v>
      </c>
      <c r="O17" s="34">
        <v>0</v>
      </c>
      <c r="P17" s="35"/>
      <c r="Q17" s="35"/>
      <c r="R17" s="35"/>
    </row>
    <row r="20" spans="3:7" ht="15">
      <c r="C20" s="98" t="s">
        <v>68</v>
      </c>
      <c r="D20" s="160"/>
      <c r="E20" s="28" t="s">
        <v>40</v>
      </c>
      <c r="F20" s="160"/>
      <c r="G20" s="28" t="s">
        <v>41</v>
      </c>
    </row>
    <row r="21" spans="3:12" ht="14.25">
      <c r="C21" s="98">
        <v>26</v>
      </c>
      <c r="D21" s="10"/>
      <c r="E21" s="153" t="s">
        <v>46</v>
      </c>
      <c r="F21" s="10"/>
      <c r="G21" s="154" t="s">
        <v>58</v>
      </c>
      <c r="I21" s="162"/>
      <c r="J21">
        <v>7</v>
      </c>
      <c r="L21">
        <v>8</v>
      </c>
    </row>
    <row r="22" spans="3:12" ht="14.25">
      <c r="C22" s="98">
        <v>27</v>
      </c>
      <c r="D22" s="10"/>
      <c r="E22" s="153" t="s">
        <v>89</v>
      </c>
      <c r="F22" s="10"/>
      <c r="G22" s="154" t="s">
        <v>59</v>
      </c>
      <c r="J22">
        <v>5</v>
      </c>
      <c r="L22">
        <v>6</v>
      </c>
    </row>
    <row r="23" spans="3:12" ht="14.25">
      <c r="C23" s="98">
        <v>28</v>
      </c>
      <c r="D23" s="10"/>
      <c r="E23" s="153" t="s">
        <v>6</v>
      </c>
      <c r="F23" s="10"/>
      <c r="G23" s="154" t="s">
        <v>45</v>
      </c>
      <c r="J23">
        <v>3</v>
      </c>
      <c r="L23">
        <v>4</v>
      </c>
    </row>
    <row r="24" spans="3:12" ht="14.25">
      <c r="C24" s="98">
        <v>29</v>
      </c>
      <c r="D24" s="21"/>
      <c r="E24" s="153" t="s">
        <v>3</v>
      </c>
      <c r="F24" s="21"/>
      <c r="G24" s="154" t="s">
        <v>78</v>
      </c>
      <c r="J24">
        <v>1</v>
      </c>
      <c r="L24">
        <v>2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G7" sqref="G7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0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8" ht="24" customHeight="1">
      <c r="A2" s="232" t="s">
        <v>65</v>
      </c>
      <c r="B2" s="232"/>
      <c r="C2" s="233" t="str">
        <f>Auslosung!C3</f>
        <v>Olten Giroudhalle</v>
      </c>
      <c r="D2" s="233"/>
      <c r="E2" s="233"/>
      <c r="F2" s="233"/>
      <c r="G2" s="233"/>
      <c r="H2" s="233"/>
    </row>
    <row r="3" spans="1:8" ht="24" customHeight="1">
      <c r="A3" s="232" t="s">
        <v>9</v>
      </c>
      <c r="B3" s="232"/>
      <c r="C3" s="234">
        <f>Auslosung!C4</f>
        <v>40503</v>
      </c>
      <c r="D3" s="235"/>
      <c r="E3" s="235"/>
      <c r="F3" s="235"/>
      <c r="G3" s="235"/>
      <c r="H3" s="235"/>
    </row>
    <row r="4" spans="1:11" ht="13.5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3:13" ht="12.75">
      <c r="C5" s="209" t="s">
        <v>42</v>
      </c>
      <c r="D5" s="211"/>
      <c r="E5" s="212" t="s">
        <v>39</v>
      </c>
      <c r="F5" s="214"/>
      <c r="G5" s="209" t="s">
        <v>38</v>
      </c>
      <c r="H5" s="211"/>
      <c r="I5" s="212" t="s">
        <v>31</v>
      </c>
      <c r="J5" s="213"/>
      <c r="K5" s="214"/>
      <c r="L5" s="226" t="s">
        <v>32</v>
      </c>
      <c r="M5" s="228" t="s">
        <v>48</v>
      </c>
    </row>
    <row r="6" spans="1:13" ht="86.25">
      <c r="A6" s="40" t="s">
        <v>33</v>
      </c>
      <c r="B6" s="41" t="s">
        <v>34</v>
      </c>
      <c r="C6" s="111" t="s">
        <v>35</v>
      </c>
      <c r="D6" s="112" t="s">
        <v>36</v>
      </c>
      <c r="E6" s="120" t="s">
        <v>35</v>
      </c>
      <c r="F6" s="121" t="s">
        <v>36</v>
      </c>
      <c r="G6" s="111" t="s">
        <v>35</v>
      </c>
      <c r="H6" s="112" t="s">
        <v>36</v>
      </c>
      <c r="I6" s="120" t="s">
        <v>35</v>
      </c>
      <c r="J6" s="44" t="s">
        <v>36</v>
      </c>
      <c r="K6" s="121" t="s">
        <v>17</v>
      </c>
      <c r="L6" s="227"/>
      <c r="M6" s="229"/>
    </row>
    <row r="7" spans="1:13" ht="14.25">
      <c r="A7" s="46">
        <v>1</v>
      </c>
      <c r="B7" s="47" t="str">
        <f>Finalrunde!E24</f>
        <v>Black Hawks</v>
      </c>
      <c r="C7" s="113">
        <v>23</v>
      </c>
      <c r="D7" s="114">
        <v>1</v>
      </c>
      <c r="E7" s="79">
        <v>7</v>
      </c>
      <c r="F7" s="122">
        <v>1</v>
      </c>
      <c r="G7" s="113">
        <v>8</v>
      </c>
      <c r="H7" s="114">
        <v>1</v>
      </c>
      <c r="I7" s="79">
        <f>C7+E7+G7</f>
        <v>38</v>
      </c>
      <c r="J7" s="50">
        <f>D7+F7+H7</f>
        <v>3</v>
      </c>
      <c r="K7" s="122">
        <v>11</v>
      </c>
      <c r="L7" s="132">
        <f>I7-J7</f>
        <v>35</v>
      </c>
      <c r="M7" s="135"/>
    </row>
    <row r="8" spans="1:13" ht="14.25">
      <c r="A8" s="46">
        <v>2</v>
      </c>
      <c r="B8" s="47" t="str">
        <f>Finalrunde!G24</f>
        <v>Hedgehogs</v>
      </c>
      <c r="C8" s="113">
        <v>11</v>
      </c>
      <c r="D8" s="114">
        <v>2</v>
      </c>
      <c r="E8" s="79">
        <v>3</v>
      </c>
      <c r="F8" s="122">
        <v>2</v>
      </c>
      <c r="G8" s="113">
        <v>1</v>
      </c>
      <c r="H8" s="114">
        <v>8</v>
      </c>
      <c r="I8" s="79">
        <f>C8+E8+G8</f>
        <v>15</v>
      </c>
      <c r="J8" s="50">
        <f>D8+F8+H8</f>
        <v>12</v>
      </c>
      <c r="K8" s="122">
        <v>9</v>
      </c>
      <c r="L8" s="132">
        <f aca="true" t="shared" si="0" ref="L8:L16">I8-J8</f>
        <v>3</v>
      </c>
      <c r="M8" s="135"/>
    </row>
    <row r="9" spans="1:13" ht="14.25">
      <c r="A9" s="46">
        <v>3</v>
      </c>
      <c r="B9" s="47" t="str">
        <f>Finalrunde!E23</f>
        <v>Devils</v>
      </c>
      <c r="C9" s="113">
        <v>12</v>
      </c>
      <c r="D9" s="114">
        <v>3</v>
      </c>
      <c r="E9" s="79">
        <v>1</v>
      </c>
      <c r="F9" s="122">
        <v>7</v>
      </c>
      <c r="G9" s="113">
        <v>6</v>
      </c>
      <c r="H9" s="114">
        <v>0</v>
      </c>
      <c r="I9" s="79">
        <f aca="true" t="shared" si="1" ref="I9:J16">C9+E9+G9</f>
        <v>19</v>
      </c>
      <c r="J9" s="50">
        <f t="shared" si="1"/>
        <v>10</v>
      </c>
      <c r="K9" s="122">
        <v>7</v>
      </c>
      <c r="L9" s="132">
        <f t="shared" si="0"/>
        <v>9</v>
      </c>
      <c r="M9" s="135"/>
    </row>
    <row r="10" spans="1:13" ht="14.25">
      <c r="A10" s="46">
        <v>4</v>
      </c>
      <c r="B10" s="47" t="str">
        <f>Finalrunde!G23</f>
        <v>Chipmunks</v>
      </c>
      <c r="C10" s="113">
        <v>9</v>
      </c>
      <c r="D10" s="114">
        <v>10</v>
      </c>
      <c r="E10" s="79">
        <v>2</v>
      </c>
      <c r="F10" s="122">
        <v>3</v>
      </c>
      <c r="G10" s="113">
        <v>0</v>
      </c>
      <c r="H10" s="114">
        <v>6</v>
      </c>
      <c r="I10" s="79">
        <f t="shared" si="1"/>
        <v>11</v>
      </c>
      <c r="J10" s="50">
        <f t="shared" si="1"/>
        <v>19</v>
      </c>
      <c r="K10" s="122">
        <v>6</v>
      </c>
      <c r="L10" s="132">
        <f t="shared" si="0"/>
        <v>-8</v>
      </c>
      <c r="M10" s="135"/>
    </row>
    <row r="11" spans="1:13" ht="14.25">
      <c r="A11" s="46">
        <v>5</v>
      </c>
      <c r="B11" s="47" t="str">
        <f>Finalrunde!E22</f>
        <v>Unicicle Tigers 1</v>
      </c>
      <c r="C11" s="113">
        <v>5</v>
      </c>
      <c r="D11" s="114">
        <v>9</v>
      </c>
      <c r="E11" s="79">
        <v>3</v>
      </c>
      <c r="F11" s="122">
        <v>0</v>
      </c>
      <c r="G11" s="113">
        <v>3</v>
      </c>
      <c r="H11" s="114">
        <v>2</v>
      </c>
      <c r="I11" s="79">
        <f t="shared" si="1"/>
        <v>11</v>
      </c>
      <c r="J11" s="50">
        <f t="shared" si="1"/>
        <v>11</v>
      </c>
      <c r="K11" s="122">
        <v>5</v>
      </c>
      <c r="L11" s="132">
        <f t="shared" si="0"/>
        <v>0</v>
      </c>
      <c r="M11" s="135"/>
    </row>
    <row r="12" spans="1:13" ht="14.25">
      <c r="A12" s="46">
        <v>6</v>
      </c>
      <c r="B12" s="47" t="str">
        <f>Finalrunde!G22</f>
        <v>Tornados</v>
      </c>
      <c r="C12" s="113">
        <v>2</v>
      </c>
      <c r="D12" s="114">
        <v>9</v>
      </c>
      <c r="E12" s="79">
        <v>5</v>
      </c>
      <c r="F12" s="122">
        <v>1</v>
      </c>
      <c r="G12" s="113">
        <v>2</v>
      </c>
      <c r="H12" s="114">
        <v>3</v>
      </c>
      <c r="I12" s="79">
        <f t="shared" si="1"/>
        <v>9</v>
      </c>
      <c r="J12" s="50">
        <f t="shared" si="1"/>
        <v>13</v>
      </c>
      <c r="K12" s="122">
        <v>4</v>
      </c>
      <c r="L12" s="132">
        <f t="shared" si="0"/>
        <v>-4</v>
      </c>
      <c r="M12" s="135"/>
    </row>
    <row r="13" spans="1:13" ht="14.25">
      <c r="A13" s="46">
        <v>7</v>
      </c>
      <c r="B13" s="47" t="str">
        <f>Finalrunde!E21</f>
        <v>Beavers</v>
      </c>
      <c r="C13" s="113">
        <v>4</v>
      </c>
      <c r="D13" s="114">
        <v>5</v>
      </c>
      <c r="E13" s="79">
        <v>0</v>
      </c>
      <c r="F13" s="122">
        <v>3</v>
      </c>
      <c r="G13" s="113">
        <v>4</v>
      </c>
      <c r="H13" s="114">
        <v>1</v>
      </c>
      <c r="I13" s="79">
        <f t="shared" si="1"/>
        <v>8</v>
      </c>
      <c r="J13" s="50">
        <f t="shared" si="1"/>
        <v>9</v>
      </c>
      <c r="K13" s="122">
        <v>3</v>
      </c>
      <c r="L13" s="132">
        <f t="shared" si="0"/>
        <v>-1</v>
      </c>
      <c r="M13" s="135"/>
    </row>
    <row r="14" spans="1:13" ht="14.25">
      <c r="A14" s="46">
        <v>8</v>
      </c>
      <c r="B14" s="47" t="str">
        <f>Finalrunde!G21</f>
        <v>Happy Birds</v>
      </c>
      <c r="C14" s="113">
        <v>5</v>
      </c>
      <c r="D14" s="114">
        <v>8</v>
      </c>
      <c r="E14" s="79">
        <v>1</v>
      </c>
      <c r="F14" s="122">
        <v>5</v>
      </c>
      <c r="G14" s="113">
        <v>1</v>
      </c>
      <c r="H14" s="114">
        <v>4</v>
      </c>
      <c r="I14" s="79">
        <f t="shared" si="1"/>
        <v>7</v>
      </c>
      <c r="J14" s="50">
        <f t="shared" si="1"/>
        <v>17</v>
      </c>
      <c r="K14" s="122">
        <v>2</v>
      </c>
      <c r="L14" s="132">
        <f t="shared" si="0"/>
        <v>-10</v>
      </c>
      <c r="M14" s="135"/>
    </row>
    <row r="15" spans="1:13" ht="14.25">
      <c r="A15" s="46">
        <v>9</v>
      </c>
      <c r="B15" s="52" t="str">
        <f>Zwischenrunde!E24</f>
        <v>Ghost Riders</v>
      </c>
      <c r="C15" s="115">
        <v>0</v>
      </c>
      <c r="D15" s="116">
        <v>10</v>
      </c>
      <c r="E15" s="123">
        <v>0</v>
      </c>
      <c r="F15" s="124">
        <v>0</v>
      </c>
      <c r="G15" s="115">
        <v>5</v>
      </c>
      <c r="H15" s="116">
        <v>0</v>
      </c>
      <c r="I15" s="123">
        <f t="shared" si="1"/>
        <v>5</v>
      </c>
      <c r="J15" s="55">
        <f t="shared" si="1"/>
        <v>10</v>
      </c>
      <c r="K15" s="124">
        <v>1</v>
      </c>
      <c r="L15" s="133">
        <f t="shared" si="0"/>
        <v>-5</v>
      </c>
      <c r="M15" s="136"/>
    </row>
    <row r="16" spans="1:13" ht="15" thickBot="1">
      <c r="A16" s="46">
        <v>10</v>
      </c>
      <c r="B16" s="47" t="str">
        <f>Zwischenrunde!G24</f>
        <v>Flying Bears</v>
      </c>
      <c r="C16" s="117">
        <v>2</v>
      </c>
      <c r="D16" s="118">
        <v>16</v>
      </c>
      <c r="E16" s="80">
        <v>0</v>
      </c>
      <c r="F16" s="125">
        <v>0</v>
      </c>
      <c r="G16" s="117">
        <v>0</v>
      </c>
      <c r="H16" s="118">
        <v>5</v>
      </c>
      <c r="I16" s="80">
        <f t="shared" si="1"/>
        <v>2</v>
      </c>
      <c r="J16" s="81">
        <f t="shared" si="1"/>
        <v>21</v>
      </c>
      <c r="K16" s="125">
        <v>0</v>
      </c>
      <c r="L16" s="134">
        <f t="shared" si="0"/>
        <v>-19</v>
      </c>
      <c r="M16" s="137"/>
    </row>
    <row r="17" spans="1:13" ht="14.25" hidden="1">
      <c r="A17" s="108">
        <v>11</v>
      </c>
      <c r="B17" s="95">
        <f>'[1]Zw.rangliste'!B7</f>
        <v>3</v>
      </c>
      <c r="C17" s="110"/>
      <c r="D17" s="110"/>
      <c r="E17" s="119"/>
      <c r="F17" s="119"/>
      <c r="G17" s="110">
        <f>'[1]Zw.rangliste'!S7</f>
        <v>0</v>
      </c>
      <c r="H17" s="110">
        <f>'[1]Zw.rangliste'!T7</f>
        <v>0</v>
      </c>
      <c r="I17" s="128">
        <f>C17+G17</f>
        <v>0</v>
      </c>
      <c r="J17" s="128">
        <f>D17+H17</f>
        <v>0</v>
      </c>
      <c r="K17" s="119"/>
      <c r="L17" s="127">
        <f>I17-J17</f>
        <v>0</v>
      </c>
      <c r="M17" s="126">
        <v>0</v>
      </c>
    </row>
    <row r="18" spans="9:10" ht="12.75">
      <c r="I18" s="129">
        <f>I7+I8+I9+I10+I11+I12+I13+I14+I15+I16</f>
        <v>125</v>
      </c>
      <c r="J18" s="130">
        <f>J7+J8+J9+J10+J11+J12+J13+J14+J15+J16</f>
        <v>125</v>
      </c>
    </row>
    <row r="20" spans="1:13" ht="14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4"/>
      <c r="L20" s="4"/>
      <c r="M20" s="4"/>
    </row>
  </sheetData>
  <sheetProtection/>
  <mergeCells count="12">
    <mergeCell ref="A3:B3"/>
    <mergeCell ref="C3:H3"/>
    <mergeCell ref="L5:L6"/>
    <mergeCell ref="M5:M6"/>
    <mergeCell ref="A20:J20"/>
    <mergeCell ref="A1:M1"/>
    <mergeCell ref="C5:D5"/>
    <mergeCell ref="E5:F5"/>
    <mergeCell ref="G5:H5"/>
    <mergeCell ref="I5:K5"/>
    <mergeCell ref="A2:B2"/>
    <mergeCell ref="C2:H2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2010-11-21T16:07:26Z</cp:lastPrinted>
  <dcterms:created xsi:type="dcterms:W3CDTF">2009-11-09T18:08:48Z</dcterms:created>
  <dcterms:modified xsi:type="dcterms:W3CDTF">2010-11-21T16:08:13Z</dcterms:modified>
  <cp:category/>
  <cp:version/>
  <cp:contentType/>
  <cp:contentStatus/>
</cp:coreProperties>
</file>