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<sst xmlns="http://schemas.openxmlformats.org/spreadsheetml/2006/main" count="280" uniqueCount="75">
  <si>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</si>
  <si>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</si>
  <si>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</si>
  <si>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</si>
  <si>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</si>
  <si>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</si>
  <si>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</si>
  <si>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</si>
  <si>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</si>
  <si>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</si>
  <si>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</si>
  <si>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</si>
  <si>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</si>
  <si>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</si>
  <si>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</si>
  <si>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</si>
  <si>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</si>
  <si>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</si>
  <si>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</si>
  <si>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</si>
  <si>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</si>
  <si>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</si>
  <si>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</si>
  <si>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</si>
  <si>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</si>
  <si>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</si>
  <si>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</si>
  <si>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</si>
  <si>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</si>
  <si>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</si>
  <si>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</si>
  <si>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</si>
  <si>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</si>
  <si>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</si>
  <si>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</si>
  <si>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</si>
  <si>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</si>
  <si>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</si>
  <si>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</si>
  <si>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</si>
  <si>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</si>
  <si>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</si>
  <si>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</si>
  <si>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</si>
  <si>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</si>
  <si>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</si>
  <si>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</si>
  <si>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</si>
  <si>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</si>
  <si>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ECG Gretzenbach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</si>
  <si>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</si>
  <si>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</si>
  <si>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</si>
  <si>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</si>
  <si>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</si>
  <si>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</si>
  <si>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</si>
  <si>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</si>
  <si>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</si>
  <si>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</si>
  <si>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</si>
  <si>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</si>
  <si>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</si>
  <si>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</si>
  <si>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</si>
  <si>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</si>
  <si>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</si>
  <si>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Däniken</t>
  </si>
  <si>
    <t>Happy Birds</t>
  </si>
  <si>
    <t>Schiedsrichter</t>
  </si>
  <si>
    <t>EC Gretzenbach</t>
  </si>
  <si>
    <t>Speedy Bikers</t>
  </si>
  <si>
    <t>Final</t>
  </si>
  <si>
    <t>Spielpläne Zwischenrunde A                                2009</t>
  </si>
  <si>
    <t>2x 10 Minuten 2 Minuten Seitenwechsel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</si>
</sst>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textRotation="90"/>
    </xf>
    <xf numFmtId="17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6" borderId="10" xfId="0" applyNumberFormat="1" applyFont="1" applyFill="1" applyBorder="1" applyAlignment="1">
      <alignment horizontal="center"/>
    </xf>
    <xf numFmtId="170" fontId="6" fillId="37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33" borderId="15" xfId="0" applyFont="1" applyFill="1" applyBorder="1" applyAlignment="1">
      <alignment textRotation="90"/>
    </xf>
    <xf numFmtId="0" fontId="6" fillId="33" borderId="10" xfId="0" applyFont="1" applyFill="1" applyBorder="1" applyAlignment="1">
      <alignment textRotation="90"/>
    </xf>
    <xf numFmtId="0" fontId="6" fillId="33" borderId="16" xfId="0" applyFont="1" applyFill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7" fillId="0" borderId="13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41" borderId="18" xfId="0" applyFill="1" applyBorder="1" applyAlignment="1">
      <alignment/>
    </xf>
    <xf numFmtId="0" fontId="0" fillId="42" borderId="19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1" fillId="4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6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right"/>
    </xf>
    <xf numFmtId="170" fontId="8" fillId="44" borderId="0" xfId="0" applyNumberFormat="1" applyFont="1" applyFill="1" applyAlignment="1">
      <alignment horizontal="left"/>
    </xf>
    <xf numFmtId="0" fontId="9" fillId="45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8" fillId="45" borderId="0" xfId="0" applyFont="1" applyFill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6" fillId="35" borderId="23" xfId="0" applyFont="1" applyFill="1" applyBorder="1" applyAlignment="1">
      <alignment horizontal="center" textRotation="90"/>
    </xf>
    <xf numFmtId="0" fontId="6" fillId="35" borderId="24" xfId="0" applyFont="1" applyFill="1" applyBorder="1" applyAlignment="1">
      <alignment horizontal="center" textRotation="90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42" borderId="26" xfId="0" applyFont="1" applyFill="1" applyBorder="1" applyAlignment="1">
      <alignment horizontal="center" textRotation="90" wrapText="1"/>
    </xf>
    <xf numFmtId="0" fontId="6" fillId="42" borderId="1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 textRotation="90"/>
    </xf>
    <xf numFmtId="0" fontId="6" fillId="41" borderId="28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752475</xdr:colOff>
      <xdr:row>0</xdr:row>
      <xdr:rowOff>552450</xdr:rowOff>
    </xdr:to>
    <xdr:pic>
      <xdr:nvPicPr>
        <xdr:cNvPr id="1" name="Picture 8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467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1133475</xdr:colOff>
      <xdr:row>0</xdr:row>
      <xdr:rowOff>638175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292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5229225"/>
          <a:ext cx="2686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52197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52292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1133475</xdr:colOff>
      <xdr:row>22</xdr:row>
      <xdr:rowOff>638175</xdr:rowOff>
    </xdr:to>
    <xdr:pic>
      <xdr:nvPicPr>
        <xdr:cNvPr id="7" name="Picture 1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864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56673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58500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10858500"/>
          <a:ext cx="2686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57825" y="1084897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108585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29275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19</xdr:col>
      <xdr:colOff>676275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485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57625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3857625"/>
          <a:ext cx="2733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447675</xdr:colOff>
      <xdr:row>14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3848100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58075" y="3857625"/>
          <a:ext cx="1514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91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19</xdr:col>
      <xdr:colOff>1028700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48125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48125"/>
          <a:ext cx="2800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466725</xdr:colOff>
      <xdr:row>15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4038600"/>
          <a:ext cx="2324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10475" y="404812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305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4.140625" style="0" customWidth="1"/>
    <col min="2" max="2" width="20.140625" style="0" bestFit="1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7"/>
      <c r="B1" s="63"/>
      <c r="C1" s="63"/>
      <c r="D1" s="66" t="s">
        <v>53</v>
      </c>
      <c r="E1" s="66"/>
      <c r="F1" s="66"/>
      <c r="G1" s="66"/>
      <c r="H1" s="66"/>
      <c r="I1" s="59"/>
      <c r="J1" s="60"/>
      <c r="K1" s="61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7"/>
      <c r="B2" s="3"/>
      <c r="C2" s="3"/>
      <c r="D2" s="3"/>
      <c r="E2" s="3"/>
      <c r="F2" s="3"/>
    </row>
    <row r="3" spans="1:6" ht="27.75" customHeight="1">
      <c r="A3" s="57"/>
      <c r="B3" s="4" t="s">
        <v>8</v>
      </c>
      <c r="C3" s="64" t="s">
        <v>67</v>
      </c>
      <c r="D3" s="64"/>
      <c r="E3" s="64"/>
      <c r="F3" s="64"/>
    </row>
    <row r="4" spans="1:6" ht="30" customHeight="1">
      <c r="A4" s="57"/>
      <c r="B4" s="4" t="s">
        <v>9</v>
      </c>
      <c r="C4" s="65">
        <v>40041</v>
      </c>
      <c r="D4" s="65"/>
      <c r="E4" s="64"/>
      <c r="F4" s="64"/>
    </row>
    <row r="5" spans="1:6" ht="15.75">
      <c r="A5" s="57"/>
      <c r="B5" s="4" t="s">
        <v>41</v>
      </c>
      <c r="C5" s="62" t="s">
        <v>49</v>
      </c>
      <c r="D5" s="62"/>
      <c r="E5" s="62"/>
      <c r="F5" s="62"/>
    </row>
    <row r="6" spans="1:2" ht="15.75">
      <c r="A6" s="57"/>
      <c r="B6" s="1"/>
    </row>
    <row r="7" ht="12.75">
      <c r="A7" s="57"/>
    </row>
    <row r="8" spans="1:5" ht="15.75">
      <c r="A8" s="57"/>
      <c r="B8" s="7" t="s">
        <v>0</v>
      </c>
      <c r="C8" s="8" t="s">
        <v>1</v>
      </c>
      <c r="D8" s="2"/>
      <c r="E8" s="9" t="s">
        <v>2</v>
      </c>
    </row>
    <row r="9" spans="1:5" ht="12.75">
      <c r="A9" s="57"/>
      <c r="B9" s="10"/>
      <c r="C9" s="10"/>
      <c r="D9" s="11"/>
      <c r="E9" s="10"/>
    </row>
    <row r="10" spans="1:5" ht="15.75">
      <c r="A10" s="57"/>
      <c r="B10" s="5" t="s">
        <v>4</v>
      </c>
      <c r="C10" s="5" t="s">
        <v>5</v>
      </c>
      <c r="D10" s="2"/>
      <c r="E10" s="4" t="s">
        <v>3</v>
      </c>
    </row>
    <row r="11" spans="1:5" ht="15.75">
      <c r="A11" s="57"/>
      <c r="B11" s="5" t="s">
        <v>7</v>
      </c>
      <c r="C11" s="5" t="str">
        <f>E16</f>
        <v>Chipmunks</v>
      </c>
      <c r="D11" s="2"/>
      <c r="E11" s="4" t="s">
        <v>50</v>
      </c>
    </row>
    <row r="12" spans="1:5" ht="15.75">
      <c r="A12" s="57"/>
      <c r="B12" s="5" t="s">
        <v>68</v>
      </c>
      <c r="C12" s="5" t="str">
        <f>E11</f>
        <v>Blau Weiss Bavaria</v>
      </c>
      <c r="D12" s="2"/>
      <c r="E12" s="4" t="s">
        <v>4</v>
      </c>
    </row>
    <row r="13" spans="1:5" ht="15.75">
      <c r="A13" s="57"/>
      <c r="B13" s="5" t="str">
        <f>E18</f>
        <v>Beavers</v>
      </c>
      <c r="C13" s="5" t="str">
        <f>E15</f>
        <v>Wülflinger Füchse</v>
      </c>
      <c r="D13" s="2"/>
      <c r="E13" s="4" t="s">
        <v>71</v>
      </c>
    </row>
    <row r="14" spans="1:5" ht="15.75">
      <c r="A14" s="57"/>
      <c r="B14" s="5" t="s">
        <v>3</v>
      </c>
      <c r="C14" s="5" t="str">
        <f>E13</f>
        <v>Speedy Bikers</v>
      </c>
      <c r="D14" s="2"/>
      <c r="E14" s="4" t="s">
        <v>5</v>
      </c>
    </row>
    <row r="15" spans="1:5" ht="15.75">
      <c r="A15" s="57"/>
      <c r="B15" s="2"/>
      <c r="C15" s="2"/>
      <c r="D15" s="2"/>
      <c r="E15" s="4" t="s">
        <v>6</v>
      </c>
    </row>
    <row r="16" spans="1:5" ht="15.75">
      <c r="A16" s="57"/>
      <c r="B16" s="2"/>
      <c r="C16" s="2"/>
      <c r="D16" s="2"/>
      <c r="E16" s="4" t="s">
        <v>51</v>
      </c>
    </row>
    <row r="17" spans="1:5" ht="15.75">
      <c r="A17" s="57"/>
      <c r="B17" s="2"/>
      <c r="C17" s="2"/>
      <c r="D17" s="2"/>
      <c r="E17" s="4" t="s">
        <v>68</v>
      </c>
    </row>
    <row r="18" spans="1:5" ht="15.75">
      <c r="A18" s="57"/>
      <c r="B18" s="2"/>
      <c r="C18" s="2"/>
      <c r="D18" s="2"/>
      <c r="E18" s="4" t="s">
        <v>52</v>
      </c>
    </row>
    <row r="19" spans="1:5" ht="15.75">
      <c r="A19" s="57"/>
      <c r="E19" s="4" t="s">
        <v>7</v>
      </c>
    </row>
    <row r="20" spans="1:5" ht="15.75">
      <c r="A20" s="57"/>
      <c r="E20" s="1"/>
    </row>
    <row r="21" spans="1:5" ht="15.75">
      <c r="A21" s="57"/>
      <c r="E21" s="1"/>
    </row>
    <row r="22" ht="12.75">
      <c r="A22" s="57"/>
    </row>
    <row r="23" ht="12.75">
      <c r="A23" s="57"/>
    </row>
    <row r="24" ht="12.75">
      <c r="A24" s="57"/>
    </row>
    <row r="25" ht="12.75">
      <c r="A25" s="57"/>
    </row>
    <row r="26" spans="1:15" ht="34.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</sheetData>
  <sheetProtection/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E4">
      <selection activeCell="Q43" sqref="Q43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1484375" style="0" customWidth="1"/>
    <col min="6" max="6" width="17.7109375" style="0" customWidth="1"/>
    <col min="7" max="7" width="2.7109375" style="0" customWidth="1"/>
    <col min="8" max="8" width="18.8515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54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 t="s">
        <v>18</v>
      </c>
      <c r="C3" s="69"/>
      <c r="D3" s="69"/>
      <c r="F3" s="69" t="s">
        <v>67</v>
      </c>
      <c r="G3" s="69"/>
      <c r="H3" s="69"/>
      <c r="I3" s="68" t="s">
        <v>19</v>
      </c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8"/>
      <c r="B4" s="69" t="s">
        <v>9</v>
      </c>
      <c r="C4" s="69"/>
      <c r="D4" s="69"/>
      <c r="F4" s="71">
        <v>40041</v>
      </c>
      <c r="G4" s="69"/>
      <c r="H4" s="69"/>
      <c r="I4" s="70" t="s">
        <v>7</v>
      </c>
      <c r="J4" s="70"/>
      <c r="K4" s="70"/>
      <c r="L4" s="70"/>
      <c r="M4" s="70"/>
      <c r="N4" s="70"/>
      <c r="O4" s="70" t="s">
        <v>21</v>
      </c>
      <c r="P4" s="70"/>
      <c r="Q4" s="28">
        <v>0.375</v>
      </c>
    </row>
    <row r="5" spans="1:17" ht="15.75">
      <c r="A5" s="58"/>
      <c r="B5" s="69" t="s">
        <v>41</v>
      </c>
      <c r="C5" s="69"/>
      <c r="D5" s="69"/>
      <c r="F5" s="69" t="s">
        <v>70</v>
      </c>
      <c r="G5" s="69"/>
      <c r="H5" s="69"/>
      <c r="I5" s="70" t="str">
        <f>Auslosung!B10</f>
        <v>Unicycle Tigers 1</v>
      </c>
      <c r="J5" s="70"/>
      <c r="K5" s="70"/>
      <c r="L5" s="70"/>
      <c r="M5" s="70"/>
      <c r="N5" s="70"/>
      <c r="O5" s="70" t="s">
        <v>22</v>
      </c>
      <c r="P5" s="70"/>
      <c r="Q5" s="28">
        <v>0.006944444444444444</v>
      </c>
    </row>
    <row r="6" spans="1:17" ht="15.75">
      <c r="A6" s="58"/>
      <c r="B6" s="27"/>
      <c r="C6" s="27"/>
      <c r="D6" s="27"/>
      <c r="F6" s="27"/>
      <c r="G6" s="27"/>
      <c r="H6" s="27"/>
      <c r="I6" s="70" t="str">
        <f>Auslosung!B12</f>
        <v>Happy Birds</v>
      </c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 t="str">
        <f>Auslosung!B13</f>
        <v>Beavers</v>
      </c>
      <c r="J7" s="70"/>
      <c r="K7" s="70"/>
      <c r="L7" s="70"/>
      <c r="M7" s="70"/>
      <c r="N7" s="70"/>
      <c r="O7" s="72" t="s">
        <v>24</v>
      </c>
      <c r="P7" s="72"/>
      <c r="Q7" s="28">
        <v>0</v>
      </c>
    </row>
    <row r="8" spans="1:17" ht="15.75">
      <c r="A8" s="58"/>
      <c r="B8" s="27"/>
      <c r="C8" s="27"/>
      <c r="D8" s="27"/>
      <c r="F8" s="27"/>
      <c r="G8" s="27"/>
      <c r="H8" s="27"/>
      <c r="I8" s="70" t="str">
        <f>Auslosung!B14</f>
        <v>Black Hawks</v>
      </c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8" ht="18">
      <c r="A9" s="58"/>
      <c r="B9" s="75" t="s">
        <v>30</v>
      </c>
      <c r="C9" s="75"/>
      <c r="D9" s="75"/>
      <c r="E9" s="75"/>
      <c r="F9" s="75"/>
      <c r="G9" s="76">
        <f>Q4-Q8</f>
        <v>0.3645833333333333</v>
      </c>
      <c r="H9" s="76"/>
    </row>
    <row r="10" spans="1:19" ht="15.75">
      <c r="A10" s="58"/>
      <c r="Q10" s="68" t="s">
        <v>25</v>
      </c>
      <c r="R10" s="68"/>
      <c r="S10" s="68"/>
    </row>
    <row r="11" spans="1:22" s="20" customFormat="1" ht="49.5">
      <c r="A11" s="58"/>
      <c r="B11" s="12" t="s">
        <v>10</v>
      </c>
      <c r="C11" s="13" t="s">
        <v>11</v>
      </c>
      <c r="D11" s="13" t="s">
        <v>12</v>
      </c>
      <c r="E11"/>
      <c r="F11" s="14" t="s">
        <v>13</v>
      </c>
      <c r="G11" s="15" t="s">
        <v>14</v>
      </c>
      <c r="H11" s="14" t="s">
        <v>15</v>
      </c>
      <c r="I11"/>
      <c r="J11" s="16" t="s">
        <v>16</v>
      </c>
      <c r="K11" s="17" t="s">
        <v>14</v>
      </c>
      <c r="L11" s="18" t="s">
        <v>16</v>
      </c>
      <c r="M11"/>
      <c r="N11" s="16" t="s">
        <v>17</v>
      </c>
      <c r="O11" s="17" t="s">
        <v>14</v>
      </c>
      <c r="P11" s="18" t="s">
        <v>17</v>
      </c>
      <c r="Q11" s="29" t="s">
        <v>26</v>
      </c>
      <c r="R11" s="29" t="s">
        <v>27</v>
      </c>
      <c r="S11" s="29" t="s">
        <v>28</v>
      </c>
      <c r="T11" s="19"/>
      <c r="U11" s="19"/>
      <c r="V11" s="19"/>
    </row>
    <row r="12" spans="1:22" ht="15">
      <c r="A12" s="58"/>
      <c r="B12" s="21"/>
      <c r="C12" s="22"/>
      <c r="D12" s="23"/>
      <c r="F12" s="31" t="str">
        <f>I4</f>
        <v>Bündnerbiir</v>
      </c>
      <c r="G12" s="30" t="s">
        <v>14</v>
      </c>
      <c r="H12" s="31" t="str">
        <f>I5</f>
        <v>Unicycle Tigers 1</v>
      </c>
      <c r="J12" s="24">
        <v>0</v>
      </c>
      <c r="K12" s="15"/>
      <c r="L12" s="24">
        <v>3</v>
      </c>
      <c r="N12" s="24">
        <v>0</v>
      </c>
      <c r="O12" s="15"/>
      <c r="P12" s="24">
        <v>3</v>
      </c>
      <c r="Q12" s="25"/>
      <c r="R12" s="25"/>
      <c r="S12" s="25"/>
      <c r="T12" s="26"/>
      <c r="U12" s="26"/>
      <c r="V12" s="26"/>
    </row>
    <row r="13" spans="1:22" ht="15">
      <c r="A13" s="58"/>
      <c r="B13" s="21">
        <v>1</v>
      </c>
      <c r="C13" s="22">
        <v>0.375</v>
      </c>
      <c r="D13" s="23">
        <f>C13+Q5</f>
        <v>0.3819444444444444</v>
      </c>
      <c r="F13" s="31" t="str">
        <f>I6</f>
        <v>Happy Birds</v>
      </c>
      <c r="G13" s="30" t="s">
        <v>14</v>
      </c>
      <c r="H13" s="31" t="str">
        <f>I7</f>
        <v>Beavers</v>
      </c>
      <c r="J13" s="24">
        <v>2</v>
      </c>
      <c r="K13" s="15"/>
      <c r="L13" s="24">
        <v>3</v>
      </c>
      <c r="N13" s="24">
        <v>0</v>
      </c>
      <c r="O13" s="15"/>
      <c r="P13" s="24">
        <v>3</v>
      </c>
      <c r="Q13" s="25"/>
      <c r="R13" s="25"/>
      <c r="S13" s="25"/>
      <c r="T13" s="26"/>
      <c r="U13" s="26"/>
      <c r="V13" s="26"/>
    </row>
    <row r="14" spans="1:22" ht="15">
      <c r="A14" s="58"/>
      <c r="B14" s="21"/>
      <c r="C14" s="22"/>
      <c r="D14" s="23"/>
      <c r="F14" s="31" t="str">
        <f>I4</f>
        <v>Bündnerbiir</v>
      </c>
      <c r="G14" s="30" t="s">
        <v>14</v>
      </c>
      <c r="H14" s="31" t="str">
        <f>I8</f>
        <v>Black Hawks</v>
      </c>
      <c r="J14" s="24">
        <v>0</v>
      </c>
      <c r="K14" s="15"/>
      <c r="L14" s="24">
        <v>3</v>
      </c>
      <c r="N14" s="24">
        <v>0</v>
      </c>
      <c r="O14" s="15"/>
      <c r="P14" s="24">
        <v>3</v>
      </c>
      <c r="Q14" s="25"/>
      <c r="R14" s="25"/>
      <c r="S14" s="25"/>
      <c r="T14" s="26"/>
      <c r="U14" s="26"/>
      <c r="V14" s="26"/>
    </row>
    <row r="15" spans="1:22" ht="15">
      <c r="A15" s="58"/>
      <c r="B15" s="21">
        <v>3</v>
      </c>
      <c r="C15" s="22">
        <v>0.39166666666666666</v>
      </c>
      <c r="D15" s="23">
        <f>C15+Q5</f>
        <v>0.3986111111111111</v>
      </c>
      <c r="F15" s="31" t="str">
        <f>I5</f>
        <v>Unicycle Tigers 1</v>
      </c>
      <c r="G15" s="30" t="s">
        <v>14</v>
      </c>
      <c r="H15" s="31" t="str">
        <f>I6</f>
        <v>Happy Birds</v>
      </c>
      <c r="J15" s="24">
        <v>1</v>
      </c>
      <c r="K15" s="15"/>
      <c r="L15" s="24">
        <v>0</v>
      </c>
      <c r="N15" s="24">
        <v>3</v>
      </c>
      <c r="O15" s="15"/>
      <c r="P15" s="24">
        <v>0</v>
      </c>
      <c r="Q15" s="25"/>
      <c r="R15" s="25"/>
      <c r="S15" s="25"/>
      <c r="T15" s="26"/>
      <c r="U15" s="26"/>
      <c r="V15" s="26"/>
    </row>
    <row r="16" spans="1:22" ht="15">
      <c r="A16" s="58"/>
      <c r="B16" s="21">
        <v>5</v>
      </c>
      <c r="C16" s="22">
        <v>0.4083333333333334</v>
      </c>
      <c r="D16" s="23">
        <f>C16+Q5</f>
        <v>0.4152777777777778</v>
      </c>
      <c r="F16" s="31" t="str">
        <f>I7</f>
        <v>Beavers</v>
      </c>
      <c r="G16" s="30" t="s">
        <v>14</v>
      </c>
      <c r="H16" s="31" t="str">
        <f>I8</f>
        <v>Black Hawks</v>
      </c>
      <c r="J16" s="24">
        <v>0</v>
      </c>
      <c r="K16" s="15"/>
      <c r="L16" s="24">
        <v>2</v>
      </c>
      <c r="N16" s="24">
        <v>0</v>
      </c>
      <c r="O16" s="15"/>
      <c r="P16" s="24">
        <v>3</v>
      </c>
      <c r="Q16" s="25"/>
      <c r="R16" s="25"/>
      <c r="S16" s="25"/>
      <c r="T16" s="26"/>
      <c r="U16" s="26"/>
      <c r="V16" s="26"/>
    </row>
    <row r="17" spans="1:22" ht="15">
      <c r="A17" s="58"/>
      <c r="B17" s="21"/>
      <c r="C17" s="22"/>
      <c r="D17" s="23"/>
      <c r="F17" s="31" t="str">
        <f>I4</f>
        <v>Bündnerbiir</v>
      </c>
      <c r="G17" s="30" t="s">
        <v>14</v>
      </c>
      <c r="H17" s="31" t="str">
        <f>I6</f>
        <v>Happy Birds</v>
      </c>
      <c r="J17" s="24">
        <v>0</v>
      </c>
      <c r="K17" s="15"/>
      <c r="L17" s="24">
        <v>3</v>
      </c>
      <c r="N17" s="24">
        <v>0</v>
      </c>
      <c r="O17" s="15"/>
      <c r="P17" s="24">
        <v>3</v>
      </c>
      <c r="Q17" s="25"/>
      <c r="R17" s="25"/>
      <c r="S17" s="25"/>
      <c r="T17" s="26"/>
      <c r="U17" s="26"/>
      <c r="V17" s="26"/>
    </row>
    <row r="18" spans="1:22" ht="15">
      <c r="A18" s="58"/>
      <c r="B18" s="21">
        <v>7</v>
      </c>
      <c r="C18" s="22">
        <v>0.425</v>
      </c>
      <c r="D18" s="23">
        <f>C18+Q5</f>
        <v>0.4319444444444444</v>
      </c>
      <c r="F18" s="31" t="str">
        <f>I5</f>
        <v>Unicycle Tigers 1</v>
      </c>
      <c r="G18" s="30" t="s">
        <v>14</v>
      </c>
      <c r="H18" s="31" t="str">
        <f>I7</f>
        <v>Beavers</v>
      </c>
      <c r="J18" s="24">
        <v>0</v>
      </c>
      <c r="K18" s="15"/>
      <c r="L18" s="24">
        <v>0</v>
      </c>
      <c r="N18" s="24">
        <v>1</v>
      </c>
      <c r="O18" s="15"/>
      <c r="P18" s="24">
        <v>1</v>
      </c>
      <c r="Q18" s="25"/>
      <c r="R18" s="25"/>
      <c r="S18" s="25"/>
      <c r="T18" s="26"/>
      <c r="U18" s="26"/>
      <c r="V18" s="26"/>
    </row>
    <row r="19" spans="1:22" ht="15">
      <c r="A19" s="58"/>
      <c r="B19" s="21">
        <v>9</v>
      </c>
      <c r="C19" s="22">
        <v>0.44166666666666665</v>
      </c>
      <c r="D19" s="23">
        <f>C19+Q5</f>
        <v>0.44861111111111107</v>
      </c>
      <c r="F19" s="31" t="str">
        <f>I8</f>
        <v>Black Hawks</v>
      </c>
      <c r="G19" s="30" t="s">
        <v>14</v>
      </c>
      <c r="H19" s="31" t="str">
        <f>I6</f>
        <v>Happy Birds</v>
      </c>
      <c r="J19" s="24">
        <v>6</v>
      </c>
      <c r="K19" s="15"/>
      <c r="L19" s="24">
        <v>0</v>
      </c>
      <c r="N19" s="24">
        <v>3</v>
      </c>
      <c r="O19" s="15"/>
      <c r="P19" s="24">
        <v>0</v>
      </c>
      <c r="Q19" s="25"/>
      <c r="R19" s="25"/>
      <c r="S19" s="25"/>
      <c r="T19" s="26"/>
      <c r="U19" s="26"/>
      <c r="V19" s="26"/>
    </row>
    <row r="20" spans="1:22" ht="15">
      <c r="A20" s="58"/>
      <c r="B20" s="21"/>
      <c r="C20" s="22"/>
      <c r="D20" s="23"/>
      <c r="F20" s="31" t="str">
        <f>I4</f>
        <v>Bündnerbiir</v>
      </c>
      <c r="G20" s="30" t="s">
        <v>14</v>
      </c>
      <c r="H20" s="31" t="str">
        <f>I7</f>
        <v>Beavers</v>
      </c>
      <c r="J20" s="24">
        <v>0</v>
      </c>
      <c r="K20" s="15"/>
      <c r="L20" s="24">
        <v>3</v>
      </c>
      <c r="N20" s="24">
        <v>0</v>
      </c>
      <c r="O20" s="15"/>
      <c r="P20" s="24">
        <v>3</v>
      </c>
      <c r="Q20" s="25"/>
      <c r="R20" s="25"/>
      <c r="S20" s="25"/>
      <c r="T20" s="26"/>
      <c r="U20" s="26"/>
      <c r="V20" s="26"/>
    </row>
    <row r="21" spans="1:22" ht="15">
      <c r="A21" s="58"/>
      <c r="B21" s="21">
        <v>11</v>
      </c>
      <c r="C21" s="22">
        <v>0.4583333333333333</v>
      </c>
      <c r="D21" s="23">
        <f>C21+Q5</f>
        <v>0.46527777777777773</v>
      </c>
      <c r="F21" s="31" t="str">
        <f>I5</f>
        <v>Unicycle Tigers 1</v>
      </c>
      <c r="G21" s="30" t="s">
        <v>14</v>
      </c>
      <c r="H21" s="31" t="str">
        <f>I8</f>
        <v>Black Hawks</v>
      </c>
      <c r="J21" s="24">
        <v>0</v>
      </c>
      <c r="K21" s="15"/>
      <c r="L21" s="24">
        <v>7</v>
      </c>
      <c r="N21" s="24">
        <v>0</v>
      </c>
      <c r="O21" s="15"/>
      <c r="P21" s="24">
        <v>3</v>
      </c>
      <c r="Q21" s="25"/>
      <c r="R21" s="25"/>
      <c r="S21" s="25"/>
      <c r="T21" s="26"/>
      <c r="U21" s="26"/>
      <c r="V21" s="26"/>
    </row>
    <row r="22" spans="1:22" ht="40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26"/>
      <c r="S22" s="26"/>
      <c r="T22" s="26"/>
      <c r="U22" s="26"/>
      <c r="V22" s="26"/>
    </row>
    <row r="23" spans="1:23" s="47" customFormat="1" ht="51.75" customHeight="1">
      <c r="A23" s="58"/>
      <c r="B23" s="67"/>
      <c r="C23" s="67"/>
      <c r="D23" s="67"/>
      <c r="E23" s="67"/>
      <c r="F23" s="67"/>
      <c r="G23" s="66" t="s">
        <v>54</v>
      </c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7"/>
      <c r="S23" s="67"/>
      <c r="T23" s="50"/>
      <c r="U23" s="50"/>
      <c r="V23" s="50"/>
      <c r="W23" s="50"/>
    </row>
    <row r="24" spans="1:19" ht="23.25">
      <c r="A24" s="58"/>
      <c r="B24" s="77" t="s">
        <v>48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17" ht="15.75">
      <c r="A25" s="58"/>
      <c r="B25" s="69" t="s">
        <v>18</v>
      </c>
      <c r="C25" s="69"/>
      <c r="D25" s="69"/>
      <c r="F25" s="69" t="s">
        <v>67</v>
      </c>
      <c r="G25" s="69"/>
      <c r="H25" s="69"/>
      <c r="I25" s="68" t="s">
        <v>19</v>
      </c>
      <c r="J25" s="68"/>
      <c r="K25" s="68"/>
      <c r="L25" s="68"/>
      <c r="M25" s="68"/>
      <c r="N25" s="68"/>
      <c r="O25" s="68" t="s">
        <v>20</v>
      </c>
      <c r="P25" s="68"/>
      <c r="Q25" s="68"/>
    </row>
    <row r="26" spans="1:17" ht="15.75">
      <c r="A26" s="58"/>
      <c r="B26" s="69" t="s">
        <v>9</v>
      </c>
      <c r="C26" s="69"/>
      <c r="D26" s="69"/>
      <c r="F26" s="71">
        <v>40041</v>
      </c>
      <c r="G26" s="69"/>
      <c r="H26" s="69"/>
      <c r="I26" s="70" t="str">
        <f>Auslosung!C10</f>
        <v>Devils</v>
      </c>
      <c r="J26" s="70"/>
      <c r="K26" s="70"/>
      <c r="L26" s="70"/>
      <c r="M26" s="70"/>
      <c r="N26" s="70"/>
      <c r="O26" s="70" t="s">
        <v>21</v>
      </c>
      <c r="P26" s="70"/>
      <c r="Q26" s="28">
        <f>Q4</f>
        <v>0.375</v>
      </c>
    </row>
    <row r="27" spans="1:17" ht="15.75">
      <c r="A27" s="58"/>
      <c r="B27" s="69" t="s">
        <v>41</v>
      </c>
      <c r="C27" s="69"/>
      <c r="D27" s="69"/>
      <c r="F27" s="69" t="s">
        <v>70</v>
      </c>
      <c r="G27" s="69"/>
      <c r="H27" s="69"/>
      <c r="I27" s="70" t="str">
        <f>Auslosung!C11</f>
        <v>Chipmunks</v>
      </c>
      <c r="J27" s="70"/>
      <c r="K27" s="70"/>
      <c r="L27" s="70"/>
      <c r="M27" s="70"/>
      <c r="N27" s="70"/>
      <c r="O27" s="70" t="s">
        <v>22</v>
      </c>
      <c r="P27" s="70"/>
      <c r="Q27" s="28">
        <f>Q5</f>
        <v>0.006944444444444444</v>
      </c>
    </row>
    <row r="28" spans="1:17" ht="15.75">
      <c r="A28" s="58"/>
      <c r="B28" s="27"/>
      <c r="C28" s="27"/>
      <c r="D28" s="27"/>
      <c r="F28" s="27"/>
      <c r="G28" s="27"/>
      <c r="H28" s="27"/>
      <c r="I28" s="70" t="str">
        <f>Auslosung!C12</f>
        <v>Blau Weiss Bavaria</v>
      </c>
      <c r="J28" s="70"/>
      <c r="K28" s="70"/>
      <c r="L28" s="70"/>
      <c r="M28" s="70"/>
      <c r="N28" s="70"/>
      <c r="O28" s="70" t="s">
        <v>23</v>
      </c>
      <c r="P28" s="70"/>
      <c r="Q28" s="28">
        <f>Q6</f>
        <v>0.001388888888888889</v>
      </c>
    </row>
    <row r="29" spans="1:17" ht="15.75">
      <c r="A29" s="58"/>
      <c r="B29" s="27"/>
      <c r="C29" s="27"/>
      <c r="D29" s="27"/>
      <c r="F29" s="27"/>
      <c r="G29" s="27"/>
      <c r="H29" s="27"/>
      <c r="I29" s="70" t="str">
        <f>Auslosung!C13</f>
        <v>Wülflinger Füchse</v>
      </c>
      <c r="J29" s="70"/>
      <c r="K29" s="70"/>
      <c r="L29" s="70"/>
      <c r="M29" s="70"/>
      <c r="N29" s="70"/>
      <c r="O29" s="72" t="s">
        <v>24</v>
      </c>
      <c r="P29" s="72"/>
      <c r="Q29" s="28">
        <f>Q7</f>
        <v>0</v>
      </c>
    </row>
    <row r="30" spans="1:14" ht="15.75">
      <c r="A30" s="58"/>
      <c r="B30" s="27"/>
      <c r="C30" s="27"/>
      <c r="D30" s="27"/>
      <c r="F30" s="27"/>
      <c r="G30" s="27"/>
      <c r="H30" s="27"/>
      <c r="I30" s="70" t="str">
        <f>Auslosung!C14</f>
        <v>Speedy Bikers</v>
      </c>
      <c r="J30" s="70"/>
      <c r="K30" s="70"/>
      <c r="L30" s="70"/>
      <c r="M30" s="70"/>
      <c r="N30" s="70"/>
    </row>
    <row r="31" spans="1:8" ht="18">
      <c r="A31" s="58"/>
      <c r="B31" s="75" t="s">
        <v>30</v>
      </c>
      <c r="C31" s="75"/>
      <c r="D31" s="75"/>
      <c r="E31" s="75"/>
      <c r="F31" s="75"/>
      <c r="G31" s="76">
        <f>G9</f>
        <v>0.3645833333333333</v>
      </c>
      <c r="H31" s="78"/>
    </row>
    <row r="32" spans="1:19" ht="15.75">
      <c r="A32" s="58"/>
      <c r="Q32" s="68" t="s">
        <v>69</v>
      </c>
      <c r="R32" s="68"/>
      <c r="S32" s="68"/>
    </row>
    <row r="33" spans="1:22" s="20" customFormat="1" ht="49.5">
      <c r="A33" s="58"/>
      <c r="B33" s="12" t="s">
        <v>10</v>
      </c>
      <c r="C33" s="13" t="s">
        <v>11</v>
      </c>
      <c r="D33" s="13" t="s">
        <v>12</v>
      </c>
      <c r="E33"/>
      <c r="F33" s="14" t="s">
        <v>13</v>
      </c>
      <c r="G33" s="15" t="s">
        <v>14</v>
      </c>
      <c r="H33" s="14" t="s">
        <v>15</v>
      </c>
      <c r="I33"/>
      <c r="J33" s="16" t="s">
        <v>16</v>
      </c>
      <c r="K33" s="17" t="s">
        <v>14</v>
      </c>
      <c r="L33" s="18" t="s">
        <v>16</v>
      </c>
      <c r="M33"/>
      <c r="N33" s="16" t="s">
        <v>17</v>
      </c>
      <c r="O33" s="17" t="s">
        <v>14</v>
      </c>
      <c r="P33" s="18" t="s">
        <v>17</v>
      </c>
      <c r="Q33" s="29" t="s">
        <v>26</v>
      </c>
      <c r="R33" s="29" t="s">
        <v>27</v>
      </c>
      <c r="S33" s="29" t="s">
        <v>28</v>
      </c>
      <c r="T33" s="19"/>
      <c r="U33" s="19"/>
      <c r="V33" s="19"/>
    </row>
    <row r="34" spans="1:22" ht="15">
      <c r="A34" s="58"/>
      <c r="B34" s="21">
        <v>2</v>
      </c>
      <c r="C34" s="22">
        <v>0.3833333333333333</v>
      </c>
      <c r="D34" s="23">
        <f>C34+Q27</f>
        <v>0.3902777777777777</v>
      </c>
      <c r="F34" s="31" t="str">
        <f>I26</f>
        <v>Devils</v>
      </c>
      <c r="G34" s="30" t="s">
        <v>14</v>
      </c>
      <c r="H34" s="31" t="str">
        <f>I27</f>
        <v>Chipmunks</v>
      </c>
      <c r="J34" s="24">
        <v>7</v>
      </c>
      <c r="K34" s="15"/>
      <c r="L34" s="24">
        <v>0</v>
      </c>
      <c r="N34" s="24">
        <v>3</v>
      </c>
      <c r="O34" s="15"/>
      <c r="P34" s="24">
        <v>0</v>
      </c>
      <c r="Q34" s="25"/>
      <c r="R34" s="25"/>
      <c r="S34" s="25"/>
      <c r="T34" s="26"/>
      <c r="U34" s="26"/>
      <c r="V34" s="26"/>
    </row>
    <row r="35" spans="1:22" ht="15">
      <c r="A35" s="58"/>
      <c r="B35" s="21"/>
      <c r="C35" s="22"/>
      <c r="D35" s="23"/>
      <c r="F35" s="31" t="str">
        <f>I28</f>
        <v>Blau Weiss Bavaria</v>
      </c>
      <c r="G35" s="30" t="s">
        <v>14</v>
      </c>
      <c r="H35" s="31" t="str">
        <f>I29</f>
        <v>Wülflinger Füchse</v>
      </c>
      <c r="J35" s="24">
        <v>3</v>
      </c>
      <c r="K35" s="15"/>
      <c r="L35" s="24">
        <v>0</v>
      </c>
      <c r="N35" s="24">
        <v>3</v>
      </c>
      <c r="O35" s="15"/>
      <c r="P35" s="24">
        <v>0</v>
      </c>
      <c r="Q35" s="25"/>
      <c r="R35" s="25"/>
      <c r="S35" s="25"/>
      <c r="T35" s="26"/>
      <c r="U35" s="26"/>
      <c r="V35" s="26"/>
    </row>
    <row r="36" spans="1:22" ht="15">
      <c r="A36" s="58"/>
      <c r="B36" s="21">
        <v>4</v>
      </c>
      <c r="C36" s="22">
        <v>0.4</v>
      </c>
      <c r="D36" s="23">
        <f>C36+Q27</f>
        <v>0.40694444444444444</v>
      </c>
      <c r="F36" s="31" t="str">
        <f>I26</f>
        <v>Devils</v>
      </c>
      <c r="G36" s="30" t="s">
        <v>14</v>
      </c>
      <c r="H36" s="31" t="str">
        <f>I30</f>
        <v>Speedy Bikers</v>
      </c>
      <c r="J36" s="24">
        <v>3</v>
      </c>
      <c r="K36" s="15"/>
      <c r="L36" s="24">
        <v>1</v>
      </c>
      <c r="N36" s="24">
        <v>3</v>
      </c>
      <c r="O36" s="15"/>
      <c r="P36" s="24">
        <v>0</v>
      </c>
      <c r="Q36" s="25"/>
      <c r="R36" s="25"/>
      <c r="S36" s="25"/>
      <c r="T36" s="26"/>
      <c r="U36" s="26"/>
      <c r="V36" s="26"/>
    </row>
    <row r="37" spans="1:22" ht="15">
      <c r="A37" s="58"/>
      <c r="B37" s="21">
        <v>6</v>
      </c>
      <c r="C37" s="22">
        <v>0.4166666666666667</v>
      </c>
      <c r="D37" s="23">
        <f>C37+Q27</f>
        <v>0.4236111111111111</v>
      </c>
      <c r="F37" s="31" t="str">
        <f>I27</f>
        <v>Chipmunks</v>
      </c>
      <c r="G37" s="30" t="s">
        <v>14</v>
      </c>
      <c r="H37" s="31" t="str">
        <f>I28</f>
        <v>Blau Weiss Bavaria</v>
      </c>
      <c r="J37" s="24">
        <v>0</v>
      </c>
      <c r="K37" s="15"/>
      <c r="L37" s="24">
        <v>3</v>
      </c>
      <c r="N37" s="24">
        <v>0</v>
      </c>
      <c r="O37" s="15"/>
      <c r="P37" s="24">
        <v>3</v>
      </c>
      <c r="Q37" s="25"/>
      <c r="R37" s="25"/>
      <c r="S37" s="25"/>
      <c r="T37" s="26"/>
      <c r="U37" s="26"/>
      <c r="V37" s="26"/>
    </row>
    <row r="38" spans="1:22" ht="15">
      <c r="A38" s="58"/>
      <c r="B38" s="21"/>
      <c r="C38" s="22"/>
      <c r="D38" s="23"/>
      <c r="F38" s="31" t="str">
        <f>I29</f>
        <v>Wülflinger Füchse</v>
      </c>
      <c r="G38" s="30" t="s">
        <v>14</v>
      </c>
      <c r="H38" s="31" t="str">
        <f>I30</f>
        <v>Speedy Bikers</v>
      </c>
      <c r="J38" s="24">
        <v>0</v>
      </c>
      <c r="K38" s="15"/>
      <c r="L38" s="24">
        <v>3</v>
      </c>
      <c r="N38" s="24">
        <v>0</v>
      </c>
      <c r="O38" s="15"/>
      <c r="P38" s="24">
        <v>3</v>
      </c>
      <c r="Q38" s="25"/>
      <c r="R38" s="25"/>
      <c r="S38" s="25"/>
      <c r="T38" s="26"/>
      <c r="U38" s="26"/>
      <c r="V38" s="26"/>
    </row>
    <row r="39" spans="1:22" ht="15">
      <c r="A39" s="58"/>
      <c r="B39" s="21">
        <v>8</v>
      </c>
      <c r="C39" s="22">
        <v>0.43333333333333335</v>
      </c>
      <c r="D39" s="23">
        <f>C39+Q27</f>
        <v>0.44027777777777777</v>
      </c>
      <c r="F39" s="31" t="str">
        <f>I26</f>
        <v>Devils</v>
      </c>
      <c r="G39" s="30" t="s">
        <v>14</v>
      </c>
      <c r="H39" s="31" t="str">
        <f>I28</f>
        <v>Blau Weiss Bavaria</v>
      </c>
      <c r="J39" s="24">
        <v>0</v>
      </c>
      <c r="K39" s="15"/>
      <c r="L39" s="24">
        <v>2</v>
      </c>
      <c r="N39" s="24">
        <v>0</v>
      </c>
      <c r="O39" s="15"/>
      <c r="P39" s="24">
        <v>3</v>
      </c>
      <c r="Q39" s="25"/>
      <c r="R39" s="25"/>
      <c r="S39" s="25"/>
      <c r="T39" s="26"/>
      <c r="U39" s="26"/>
      <c r="V39" s="26"/>
    </row>
    <row r="40" spans="1:22" ht="15">
      <c r="A40" s="58"/>
      <c r="B40" s="21"/>
      <c r="C40" s="22"/>
      <c r="D40" s="23"/>
      <c r="F40" s="31" t="str">
        <f>I27</f>
        <v>Chipmunks</v>
      </c>
      <c r="G40" s="30" t="s">
        <v>14</v>
      </c>
      <c r="H40" s="31" t="str">
        <f>I29</f>
        <v>Wülflinger Füchse</v>
      </c>
      <c r="J40" s="24">
        <v>3</v>
      </c>
      <c r="K40" s="15"/>
      <c r="L40" s="24">
        <v>0</v>
      </c>
      <c r="N40" s="24">
        <v>3</v>
      </c>
      <c r="O40" s="15"/>
      <c r="P40" s="24">
        <v>0</v>
      </c>
      <c r="Q40" s="25"/>
      <c r="R40" s="25"/>
      <c r="S40" s="25"/>
      <c r="T40" s="26"/>
      <c r="U40" s="26"/>
      <c r="V40" s="26"/>
    </row>
    <row r="41" spans="1:22" ht="15">
      <c r="A41" s="58"/>
      <c r="B41" s="21">
        <v>10</v>
      </c>
      <c r="C41" s="22">
        <v>0.45</v>
      </c>
      <c r="D41" s="23">
        <f>C41+Q27</f>
        <v>0.45694444444444443</v>
      </c>
      <c r="F41" s="31" t="str">
        <f>I30</f>
        <v>Speedy Bikers</v>
      </c>
      <c r="G41" s="30" t="s">
        <v>14</v>
      </c>
      <c r="H41" s="31" t="str">
        <f>I28</f>
        <v>Blau Weiss Bavaria</v>
      </c>
      <c r="J41" s="24">
        <v>1</v>
      </c>
      <c r="K41" s="15"/>
      <c r="L41" s="24">
        <v>1</v>
      </c>
      <c r="N41" s="24">
        <v>1</v>
      </c>
      <c r="O41" s="15"/>
      <c r="P41" s="24">
        <v>1</v>
      </c>
      <c r="Q41" s="25"/>
      <c r="R41" s="25"/>
      <c r="S41" s="25"/>
      <c r="T41" s="26"/>
      <c r="U41" s="26"/>
      <c r="V41" s="26"/>
    </row>
    <row r="42" spans="1:22" ht="15">
      <c r="A42" s="58"/>
      <c r="B42" s="21"/>
      <c r="C42" s="22"/>
      <c r="D42" s="23"/>
      <c r="F42" s="31" t="str">
        <f>I26</f>
        <v>Devils</v>
      </c>
      <c r="G42" s="30" t="s">
        <v>14</v>
      </c>
      <c r="H42" s="31" t="str">
        <f>I29</f>
        <v>Wülflinger Füchse</v>
      </c>
      <c r="J42" s="24">
        <v>3</v>
      </c>
      <c r="K42" s="15"/>
      <c r="L42" s="24">
        <v>0</v>
      </c>
      <c r="N42" s="24">
        <v>3</v>
      </c>
      <c r="O42" s="15"/>
      <c r="P42" s="24">
        <v>0</v>
      </c>
      <c r="Q42" s="25"/>
      <c r="R42" s="25"/>
      <c r="S42" s="25"/>
      <c r="T42" s="26"/>
      <c r="U42" s="26"/>
      <c r="V42" s="26"/>
    </row>
    <row r="43" spans="1:22" ht="15">
      <c r="A43" s="58"/>
      <c r="B43" s="21">
        <v>12</v>
      </c>
      <c r="C43" s="22">
        <v>0.4666666666666666</v>
      </c>
      <c r="D43" s="23" t="b">
        <f>J132=C43+Q27</f>
        <v>0</v>
      </c>
      <c r="F43" s="31" t="str">
        <f>I27</f>
        <v>Chipmunks</v>
      </c>
      <c r="G43" s="30" t="s">
        <v>14</v>
      </c>
      <c r="H43" s="31" t="str">
        <f>I30</f>
        <v>Speedy Bikers</v>
      </c>
      <c r="J43" s="24">
        <v>0</v>
      </c>
      <c r="K43" s="15"/>
      <c r="L43" s="24">
        <v>5</v>
      </c>
      <c r="N43" s="24">
        <v>0</v>
      </c>
      <c r="O43" s="15"/>
      <c r="P43" s="24">
        <v>3</v>
      </c>
      <c r="Q43" s="25"/>
      <c r="R43" s="25"/>
      <c r="S43" s="25"/>
      <c r="T43" s="26"/>
      <c r="U43" s="26"/>
      <c r="V43" s="26"/>
    </row>
    <row r="44" spans="1:22" ht="40.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6"/>
      <c r="S44" s="26"/>
      <c r="T44" s="26"/>
      <c r="U44" s="26"/>
      <c r="V44" s="26"/>
    </row>
  </sheetData>
  <sheetProtection/>
  <mergeCells count="53">
    <mergeCell ref="F27:H27"/>
    <mergeCell ref="O26:P26"/>
    <mergeCell ref="Q32:S32"/>
    <mergeCell ref="B44:Q44"/>
    <mergeCell ref="B31:F31"/>
    <mergeCell ref="G31:H31"/>
    <mergeCell ref="I30:N30"/>
    <mergeCell ref="B26:D26"/>
    <mergeCell ref="F26:H26"/>
    <mergeCell ref="I26:N26"/>
    <mergeCell ref="B24:S24"/>
    <mergeCell ref="I28:N28"/>
    <mergeCell ref="O28:P28"/>
    <mergeCell ref="I29:N29"/>
    <mergeCell ref="O29:P29"/>
    <mergeCell ref="B27:D27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scale="98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4">
      <selection activeCell="C14" sqref="C14:R18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58"/>
      <c r="B1" s="89"/>
      <c r="C1" s="90"/>
      <c r="D1" s="90"/>
      <c r="E1" s="90"/>
      <c r="F1" s="90"/>
      <c r="G1" s="92" t="s">
        <v>55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1"/>
      <c r="U1" s="58"/>
      <c r="V1" s="58"/>
      <c r="W1" s="58"/>
    </row>
    <row r="2" spans="1:22" ht="18.75" thickBot="1">
      <c r="A2" s="58"/>
      <c r="B2" s="79" t="s">
        <v>56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19" ht="12.75">
      <c r="A3" s="58"/>
      <c r="D3" s="84" t="s">
        <v>31</v>
      </c>
      <c r="E3" s="85"/>
      <c r="F3" s="86"/>
      <c r="G3" s="81" t="s">
        <v>32</v>
      </c>
      <c r="H3" s="82"/>
      <c r="I3" s="83"/>
      <c r="J3" s="84" t="s">
        <v>33</v>
      </c>
      <c r="K3" s="85"/>
      <c r="L3" s="86"/>
      <c r="M3" s="81" t="s">
        <v>34</v>
      </c>
      <c r="N3" s="82"/>
      <c r="O3" s="83"/>
      <c r="P3" s="81" t="s">
        <v>35</v>
      </c>
      <c r="Q3" s="82"/>
      <c r="R3" s="83"/>
      <c r="S3" s="87" t="s">
        <v>36</v>
      </c>
    </row>
    <row r="4" spans="1:19" ht="84.75" customHeight="1">
      <c r="A4" s="58"/>
      <c r="B4" s="32" t="s">
        <v>37</v>
      </c>
      <c r="C4" s="19" t="s">
        <v>38</v>
      </c>
      <c r="D4" s="33" t="s">
        <v>39</v>
      </c>
      <c r="E4" s="34" t="s">
        <v>40</v>
      </c>
      <c r="F4" s="35" t="s">
        <v>17</v>
      </c>
      <c r="G4" s="36" t="s">
        <v>39</v>
      </c>
      <c r="H4" s="37" t="s">
        <v>40</v>
      </c>
      <c r="I4" s="38" t="s">
        <v>17</v>
      </c>
      <c r="J4" s="33" t="s">
        <v>39</v>
      </c>
      <c r="K4" s="34" t="s">
        <v>40</v>
      </c>
      <c r="L4" s="35" t="s">
        <v>17</v>
      </c>
      <c r="M4" s="36" t="s">
        <v>39</v>
      </c>
      <c r="N4" s="37" t="s">
        <v>40</v>
      </c>
      <c r="O4" s="38" t="s">
        <v>17</v>
      </c>
      <c r="P4" s="36" t="s">
        <v>39</v>
      </c>
      <c r="Q4" s="37" t="s">
        <v>40</v>
      </c>
      <c r="R4" s="38" t="s">
        <v>17</v>
      </c>
      <c r="S4" s="88"/>
    </row>
    <row r="5" spans="1:19" ht="14.25">
      <c r="A5" s="58"/>
      <c r="B5" s="20">
        <v>1</v>
      </c>
      <c r="C5" s="39" t="str">
        <f>Spielpläne!I8</f>
        <v>Black Hawks</v>
      </c>
      <c r="D5" s="40">
        <f>Spielpläne!L14</f>
        <v>3</v>
      </c>
      <c r="E5" s="41">
        <f>Spielpläne!J14</f>
        <v>0</v>
      </c>
      <c r="F5" s="42">
        <f>Spielpläne!P14</f>
        <v>3</v>
      </c>
      <c r="G5" s="43">
        <f>Spielpläne!L16</f>
        <v>2</v>
      </c>
      <c r="H5" s="6">
        <f>Spielpläne!J16</f>
        <v>0</v>
      </c>
      <c r="I5" s="44">
        <f>Spielpläne!P16</f>
        <v>3</v>
      </c>
      <c r="J5" s="40">
        <f>Spielpläne!J19</f>
        <v>6</v>
      </c>
      <c r="K5" s="41">
        <f>Spielpläne!L19</f>
        <v>0</v>
      </c>
      <c r="L5" s="42">
        <f>Spielpläne!N19</f>
        <v>3</v>
      </c>
      <c r="M5" s="43">
        <f>Spielpläne!L21</f>
        <v>7</v>
      </c>
      <c r="N5" s="6">
        <f>Spielpläne!J21</f>
        <v>0</v>
      </c>
      <c r="O5" s="44">
        <f>Spielpläne!P21</f>
        <v>3</v>
      </c>
      <c r="P5" s="43">
        <f aca="true" t="shared" si="0" ref="P5:R9">D5+G5+J5+M5</f>
        <v>18</v>
      </c>
      <c r="Q5" s="6">
        <f t="shared" si="0"/>
        <v>0</v>
      </c>
      <c r="R5" s="44">
        <f t="shared" si="0"/>
        <v>12</v>
      </c>
      <c r="S5" s="46">
        <f>P5-Q5</f>
        <v>18</v>
      </c>
    </row>
    <row r="6" spans="1:19" ht="14.25">
      <c r="A6" s="58"/>
      <c r="B6" s="20">
        <v>2</v>
      </c>
      <c r="C6" s="39" t="str">
        <f>Spielpläne!I7</f>
        <v>Beavers</v>
      </c>
      <c r="D6" s="40">
        <f>Spielpläne!L13</f>
        <v>3</v>
      </c>
      <c r="E6" s="41">
        <f>Spielpläne!J13</f>
        <v>2</v>
      </c>
      <c r="F6" s="42">
        <f>Spielpläne!P13</f>
        <v>3</v>
      </c>
      <c r="G6" s="43">
        <f>Spielpläne!J16</f>
        <v>0</v>
      </c>
      <c r="H6" s="6">
        <f>Spielpläne!L16</f>
        <v>2</v>
      </c>
      <c r="I6" s="44">
        <f>Spielpläne!N16</f>
        <v>0</v>
      </c>
      <c r="J6" s="40">
        <f>Spielpläne!L18</f>
        <v>0</v>
      </c>
      <c r="K6" s="41">
        <f>Spielpläne!J18</f>
        <v>0</v>
      </c>
      <c r="L6" s="42">
        <f>Spielpläne!P18</f>
        <v>1</v>
      </c>
      <c r="M6" s="43">
        <f>Spielpläne!L20</f>
        <v>3</v>
      </c>
      <c r="N6" s="6">
        <f>Spielpläne!J20</f>
        <v>0</v>
      </c>
      <c r="O6" s="44">
        <f>Spielpläne!P20</f>
        <v>3</v>
      </c>
      <c r="P6" s="43">
        <f t="shared" si="0"/>
        <v>6</v>
      </c>
      <c r="Q6" s="6">
        <f t="shared" si="0"/>
        <v>4</v>
      </c>
      <c r="R6" s="44">
        <f t="shared" si="0"/>
        <v>7</v>
      </c>
      <c r="S6" s="46">
        <f>P6-Q6</f>
        <v>2</v>
      </c>
    </row>
    <row r="7" spans="1:19" ht="14.25">
      <c r="A7" s="58"/>
      <c r="B7" s="20">
        <v>3</v>
      </c>
      <c r="C7" s="39" t="str">
        <f>Spielpläne!I5</f>
        <v>Unicycle Tigers 1</v>
      </c>
      <c r="D7" s="40">
        <f>Spielpläne!L12</f>
        <v>3</v>
      </c>
      <c r="E7" s="41">
        <f>Spielpläne!J12</f>
        <v>0</v>
      </c>
      <c r="F7" s="42">
        <f>Spielpläne!P12</f>
        <v>3</v>
      </c>
      <c r="G7" s="43">
        <f>Spielpläne!J15</f>
        <v>1</v>
      </c>
      <c r="H7" s="6">
        <f>Spielpläne!L15</f>
        <v>0</v>
      </c>
      <c r="I7" s="44">
        <f>Spielpläne!N15</f>
        <v>3</v>
      </c>
      <c r="J7" s="40">
        <f>Spielpläne!J18</f>
        <v>0</v>
      </c>
      <c r="K7" s="41">
        <f>Spielpläne!L18</f>
        <v>0</v>
      </c>
      <c r="L7" s="42">
        <f>Spielpläne!N18</f>
        <v>1</v>
      </c>
      <c r="M7" s="43">
        <f>Spielpläne!J21</f>
        <v>0</v>
      </c>
      <c r="N7" s="6">
        <f>Spielpläne!L21</f>
        <v>7</v>
      </c>
      <c r="O7" s="44">
        <f>Spielpläne!N21</f>
        <v>0</v>
      </c>
      <c r="P7" s="43">
        <f t="shared" si="0"/>
        <v>4</v>
      </c>
      <c r="Q7" s="6">
        <f t="shared" si="0"/>
        <v>7</v>
      </c>
      <c r="R7" s="44">
        <f t="shared" si="0"/>
        <v>7</v>
      </c>
      <c r="S7" s="46">
        <f>P7-Q7</f>
        <v>-3</v>
      </c>
    </row>
    <row r="8" spans="1:19" ht="14.25">
      <c r="A8" s="58"/>
      <c r="B8" s="20">
        <v>4</v>
      </c>
      <c r="C8" s="39" t="str">
        <f>Spielpläne!I6</f>
        <v>Happy Birds</v>
      </c>
      <c r="D8" s="40">
        <f>Spielpläne!J13</f>
        <v>2</v>
      </c>
      <c r="E8" s="41">
        <f>Spielpläne!L13</f>
        <v>3</v>
      </c>
      <c r="F8" s="42">
        <f>Spielpläne!N13</f>
        <v>0</v>
      </c>
      <c r="G8" s="43">
        <f>Spielpläne!L15</f>
        <v>0</v>
      </c>
      <c r="H8" s="6">
        <f>Spielpläne!J15</f>
        <v>1</v>
      </c>
      <c r="I8" s="44">
        <f>Spielpläne!P15</f>
        <v>0</v>
      </c>
      <c r="J8" s="40">
        <f>Spielpläne!L17</f>
        <v>3</v>
      </c>
      <c r="K8" s="41">
        <f>Spielpläne!J17</f>
        <v>0</v>
      </c>
      <c r="L8" s="42">
        <f>Spielpläne!P17</f>
        <v>3</v>
      </c>
      <c r="M8" s="43">
        <f>Spielpläne!L19</f>
        <v>0</v>
      </c>
      <c r="N8" s="6">
        <f>Spielpläne!J19</f>
        <v>6</v>
      </c>
      <c r="O8" s="44">
        <f>Spielpläne!P19</f>
        <v>0</v>
      </c>
      <c r="P8" s="43">
        <f t="shared" si="0"/>
        <v>5</v>
      </c>
      <c r="Q8" s="6">
        <f t="shared" si="0"/>
        <v>10</v>
      </c>
      <c r="R8" s="44">
        <f t="shared" si="0"/>
        <v>3</v>
      </c>
      <c r="S8" s="46">
        <f>P8-Q8</f>
        <v>-5</v>
      </c>
    </row>
    <row r="9" spans="1:19" ht="14.25">
      <c r="A9" s="58"/>
      <c r="B9" s="20">
        <v>5</v>
      </c>
      <c r="C9" s="39" t="str">
        <f>Spielpläne!I4</f>
        <v>Bündnerbiir</v>
      </c>
      <c r="D9" s="40">
        <f>Spielpläne!J12</f>
        <v>0</v>
      </c>
      <c r="E9" s="41">
        <f>Spielpläne!L12</f>
        <v>3</v>
      </c>
      <c r="F9" s="42">
        <f>Spielpläne!N12</f>
        <v>0</v>
      </c>
      <c r="G9" s="43">
        <f>Spielpläne!J14</f>
        <v>0</v>
      </c>
      <c r="H9" s="6">
        <f>Spielpläne!L14</f>
        <v>3</v>
      </c>
      <c r="I9" s="44">
        <f>Spielpläne!N14</f>
        <v>0</v>
      </c>
      <c r="J9" s="40">
        <f>Spielpläne!J17</f>
        <v>0</v>
      </c>
      <c r="K9" s="41">
        <f>Spielpläne!L17</f>
        <v>3</v>
      </c>
      <c r="L9" s="42">
        <f>Spielpläne!N17</f>
        <v>0</v>
      </c>
      <c r="M9" s="43">
        <f>Spielpläne!J20</f>
        <v>0</v>
      </c>
      <c r="N9" s="6">
        <f>Spielpläne!L20</f>
        <v>3</v>
      </c>
      <c r="O9" s="44">
        <f>Spielpläne!N20</f>
        <v>0</v>
      </c>
      <c r="P9" s="43">
        <f t="shared" si="0"/>
        <v>0</v>
      </c>
      <c r="Q9" s="6">
        <f t="shared" si="0"/>
        <v>12</v>
      </c>
      <c r="R9" s="44">
        <f t="shared" si="0"/>
        <v>0</v>
      </c>
      <c r="S9" s="46">
        <f>P9-Q9</f>
        <v>-12</v>
      </c>
    </row>
    <row r="10" spans="1:22" ht="40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26"/>
      <c r="S10" s="26"/>
      <c r="T10" s="26"/>
      <c r="U10" s="26"/>
      <c r="V10" s="26"/>
    </row>
    <row r="11" spans="1:22" ht="18.75" thickBot="1">
      <c r="A11" s="58"/>
      <c r="B11" s="80" t="s">
        <v>66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19" ht="12.75">
      <c r="A12" s="58"/>
      <c r="D12" s="84" t="s">
        <v>31</v>
      </c>
      <c r="E12" s="85"/>
      <c r="F12" s="86"/>
      <c r="G12" s="81" t="s">
        <v>32</v>
      </c>
      <c r="H12" s="82"/>
      <c r="I12" s="83"/>
      <c r="J12" s="84" t="s">
        <v>33</v>
      </c>
      <c r="K12" s="85"/>
      <c r="L12" s="86"/>
      <c r="M12" s="81" t="s">
        <v>34</v>
      </c>
      <c r="N12" s="82"/>
      <c r="O12" s="83"/>
      <c r="P12" s="81" t="s">
        <v>35</v>
      </c>
      <c r="Q12" s="82"/>
      <c r="R12" s="83"/>
      <c r="S12" s="87" t="s">
        <v>36</v>
      </c>
    </row>
    <row r="13" spans="1:19" ht="106.5" customHeight="1">
      <c r="A13" s="58"/>
      <c r="B13" s="32" t="s">
        <v>37</v>
      </c>
      <c r="C13" s="19" t="s">
        <v>38</v>
      </c>
      <c r="D13" s="33" t="s">
        <v>39</v>
      </c>
      <c r="E13" s="34" t="s">
        <v>40</v>
      </c>
      <c r="F13" s="35" t="s">
        <v>17</v>
      </c>
      <c r="G13" s="36" t="s">
        <v>39</v>
      </c>
      <c r="H13" s="37" t="s">
        <v>40</v>
      </c>
      <c r="I13" s="38" t="s">
        <v>17</v>
      </c>
      <c r="J13" s="33" t="s">
        <v>39</v>
      </c>
      <c r="K13" s="34" t="s">
        <v>40</v>
      </c>
      <c r="L13" s="35" t="s">
        <v>17</v>
      </c>
      <c r="M13" s="36" t="s">
        <v>39</v>
      </c>
      <c r="N13" s="37" t="s">
        <v>40</v>
      </c>
      <c r="O13" s="38" t="s">
        <v>17</v>
      </c>
      <c r="P13" s="36" t="s">
        <v>39</v>
      </c>
      <c r="Q13" s="37" t="s">
        <v>40</v>
      </c>
      <c r="R13" s="38" t="s">
        <v>17</v>
      </c>
      <c r="S13" s="88"/>
    </row>
    <row r="14" spans="1:19" ht="14.25">
      <c r="A14" s="58"/>
      <c r="B14" s="20">
        <v>1</v>
      </c>
      <c r="C14" s="39" t="str">
        <f>Spielpläne!I28</f>
        <v>Blau Weiss Bavaria</v>
      </c>
      <c r="D14" s="40">
        <f>Spielpläne!J35</f>
        <v>3</v>
      </c>
      <c r="E14" s="41">
        <f>Spielpläne!L35</f>
        <v>0</v>
      </c>
      <c r="F14" s="42">
        <f>Spielpläne!N35</f>
        <v>3</v>
      </c>
      <c r="G14" s="43">
        <f>Spielpläne!L37</f>
        <v>3</v>
      </c>
      <c r="H14" s="6">
        <f>Spielpläne!J37</f>
        <v>0</v>
      </c>
      <c r="I14" s="44">
        <f>Spielpläne!P37</f>
        <v>3</v>
      </c>
      <c r="J14" s="40">
        <f>Spielpläne!L39</f>
        <v>2</v>
      </c>
      <c r="K14" s="41">
        <f>Spielpläne!J39</f>
        <v>0</v>
      </c>
      <c r="L14" s="42">
        <f>Spielpläne!P39</f>
        <v>3</v>
      </c>
      <c r="M14" s="43">
        <f>Spielpläne!L41</f>
        <v>1</v>
      </c>
      <c r="N14" s="6">
        <f>Spielpläne!J41</f>
        <v>1</v>
      </c>
      <c r="O14" s="44">
        <f>Spielpläne!P41</f>
        <v>1</v>
      </c>
      <c r="P14" s="43">
        <f aca="true" t="shared" si="1" ref="P14:R18">D14+G14+J14+M14</f>
        <v>9</v>
      </c>
      <c r="Q14" s="6">
        <f t="shared" si="1"/>
        <v>1</v>
      </c>
      <c r="R14" s="44">
        <f t="shared" si="1"/>
        <v>10</v>
      </c>
      <c r="S14" s="46">
        <f>P14-Q14</f>
        <v>8</v>
      </c>
    </row>
    <row r="15" spans="1:19" ht="14.25">
      <c r="A15" s="58"/>
      <c r="B15" s="20">
        <v>2</v>
      </c>
      <c r="C15" s="39" t="str">
        <f>Spielpläne!I26</f>
        <v>Devils</v>
      </c>
      <c r="D15" s="40">
        <f>Spielpläne!J34</f>
        <v>7</v>
      </c>
      <c r="E15" s="41">
        <f>Spielpläne!L34</f>
        <v>0</v>
      </c>
      <c r="F15" s="42">
        <f>Spielpläne!N34</f>
        <v>3</v>
      </c>
      <c r="G15" s="43">
        <f>Spielpläne!J36</f>
        <v>3</v>
      </c>
      <c r="H15" s="6">
        <f>Spielpläne!L36</f>
        <v>1</v>
      </c>
      <c r="I15" s="44">
        <f>Spielpläne!N36</f>
        <v>3</v>
      </c>
      <c r="J15" s="40">
        <f>Spielpläne!J39</f>
        <v>0</v>
      </c>
      <c r="K15" s="41">
        <f>Spielpläne!L39</f>
        <v>2</v>
      </c>
      <c r="L15" s="42">
        <f>Spielpläne!N39</f>
        <v>0</v>
      </c>
      <c r="M15" s="43">
        <f>Spielpläne!J42</f>
        <v>3</v>
      </c>
      <c r="N15" s="6">
        <f>Spielpläne!L42</f>
        <v>0</v>
      </c>
      <c r="O15" s="44">
        <f>Spielpläne!N42</f>
        <v>3</v>
      </c>
      <c r="P15" s="43">
        <f t="shared" si="1"/>
        <v>13</v>
      </c>
      <c r="Q15" s="6">
        <f t="shared" si="1"/>
        <v>3</v>
      </c>
      <c r="R15" s="44">
        <f t="shared" si="1"/>
        <v>9</v>
      </c>
      <c r="S15" s="46">
        <f>P15-Q15</f>
        <v>10</v>
      </c>
    </row>
    <row r="16" spans="1:19" ht="14.25">
      <c r="A16" s="58"/>
      <c r="B16" s="20">
        <v>3</v>
      </c>
      <c r="C16" s="39" t="str">
        <f>Spielpläne!I30</f>
        <v>Speedy Bikers</v>
      </c>
      <c r="D16" s="40">
        <f>Spielpläne!L36</f>
        <v>1</v>
      </c>
      <c r="E16" s="41">
        <f>Spielpläne!J36</f>
        <v>3</v>
      </c>
      <c r="F16" s="42">
        <f>Spielpläne!P36</f>
        <v>0</v>
      </c>
      <c r="G16" s="43">
        <f>Spielpläne!L38</f>
        <v>3</v>
      </c>
      <c r="H16" s="6">
        <f>Spielpläne!J38</f>
        <v>0</v>
      </c>
      <c r="I16" s="44">
        <f>Spielpläne!P38</f>
        <v>3</v>
      </c>
      <c r="J16" s="40">
        <f>Spielpläne!J41</f>
        <v>1</v>
      </c>
      <c r="K16" s="41">
        <f>Spielpläne!L41</f>
        <v>1</v>
      </c>
      <c r="L16" s="42">
        <f>Spielpläne!N41</f>
        <v>1</v>
      </c>
      <c r="M16" s="43">
        <f>Spielpläne!L43</f>
        <v>5</v>
      </c>
      <c r="N16" s="6">
        <f>Spielpläne!J43</f>
        <v>0</v>
      </c>
      <c r="O16" s="44">
        <f>Spielpläne!P43</f>
        <v>3</v>
      </c>
      <c r="P16" s="43">
        <f t="shared" si="1"/>
        <v>10</v>
      </c>
      <c r="Q16" s="6">
        <f t="shared" si="1"/>
        <v>4</v>
      </c>
      <c r="R16" s="44">
        <f t="shared" si="1"/>
        <v>7</v>
      </c>
      <c r="S16" s="46">
        <f>P16-Q16</f>
        <v>6</v>
      </c>
    </row>
    <row r="17" spans="1:19" ht="14.25">
      <c r="A17" s="58"/>
      <c r="B17" s="20">
        <v>4</v>
      </c>
      <c r="C17" s="39" t="str">
        <f>Spielpläne!I27</f>
        <v>Chipmunks</v>
      </c>
      <c r="D17" s="40">
        <f>Spielpläne!L34</f>
        <v>0</v>
      </c>
      <c r="E17" s="41">
        <f>Spielpläne!J34</f>
        <v>7</v>
      </c>
      <c r="F17" s="42">
        <f>Spielpläne!P34</f>
        <v>0</v>
      </c>
      <c r="G17" s="43">
        <f>Spielpläne!J37</f>
        <v>0</v>
      </c>
      <c r="H17" s="6">
        <f>Spielpläne!L37</f>
        <v>3</v>
      </c>
      <c r="I17" s="44">
        <f>Spielpläne!N37</f>
        <v>0</v>
      </c>
      <c r="J17" s="40">
        <f>Spielpläne!J40</f>
        <v>3</v>
      </c>
      <c r="K17" s="41">
        <f>Spielpläne!L40</f>
        <v>0</v>
      </c>
      <c r="L17" s="42">
        <f>Spielpläne!N40</f>
        <v>3</v>
      </c>
      <c r="M17" s="43">
        <f>Spielpläne!J43</f>
        <v>0</v>
      </c>
      <c r="N17" s="6">
        <f>Spielpläne!L43</f>
        <v>5</v>
      </c>
      <c r="O17" s="44">
        <f>Spielpläne!N43</f>
        <v>0</v>
      </c>
      <c r="P17" s="43">
        <f t="shared" si="1"/>
        <v>3</v>
      </c>
      <c r="Q17" s="6">
        <f t="shared" si="1"/>
        <v>15</v>
      </c>
      <c r="R17" s="44">
        <f t="shared" si="1"/>
        <v>3</v>
      </c>
      <c r="S17" s="46">
        <f>P17-Q17</f>
        <v>-12</v>
      </c>
    </row>
    <row r="18" spans="1:19" ht="14.25">
      <c r="A18" s="58"/>
      <c r="B18" s="20">
        <v>5</v>
      </c>
      <c r="C18" s="39" t="str">
        <f>Spielpläne!I29</f>
        <v>Wülflinger Füchse</v>
      </c>
      <c r="D18" s="40">
        <f>Spielpläne!L35</f>
        <v>0</v>
      </c>
      <c r="E18" s="41">
        <f>Spielpläne!J35</f>
        <v>3</v>
      </c>
      <c r="F18" s="42">
        <f>Spielpläne!P35</f>
        <v>0</v>
      </c>
      <c r="G18" s="43">
        <f>Spielpläne!J38</f>
        <v>0</v>
      </c>
      <c r="H18" s="6">
        <f>Spielpläne!L38</f>
        <v>3</v>
      </c>
      <c r="I18" s="44">
        <f>Spielpläne!N38</f>
        <v>0</v>
      </c>
      <c r="J18" s="40">
        <f>Spielpläne!L40</f>
        <v>0</v>
      </c>
      <c r="K18" s="41">
        <f>Spielpläne!J40</f>
        <v>3</v>
      </c>
      <c r="L18" s="42">
        <f>Spielpläne!P40</f>
        <v>0</v>
      </c>
      <c r="M18" s="43">
        <f>Spielpläne!L42</f>
        <v>0</v>
      </c>
      <c r="N18" s="6">
        <f>Spielpläne!J42</f>
        <v>3</v>
      </c>
      <c r="O18" s="44">
        <f>Spielpläne!P42</f>
        <v>0</v>
      </c>
      <c r="P18" s="43">
        <f t="shared" si="1"/>
        <v>0</v>
      </c>
      <c r="Q18" s="6">
        <f t="shared" si="1"/>
        <v>12</v>
      </c>
      <c r="R18" s="44">
        <f t="shared" si="1"/>
        <v>0</v>
      </c>
      <c r="S18" s="46">
        <f>P18-Q18</f>
        <v>-12</v>
      </c>
    </row>
    <row r="19" spans="1:22" ht="40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6"/>
      <c r="S19" s="26"/>
      <c r="T19" s="26"/>
      <c r="U19" s="26"/>
      <c r="V19" s="26"/>
    </row>
  </sheetData>
  <sheetProtection/>
  <mergeCells count="21">
    <mergeCell ref="S12:S13"/>
    <mergeCell ref="B1:F1"/>
    <mergeCell ref="T1:W1"/>
    <mergeCell ref="G1:S1"/>
    <mergeCell ref="A1:A10"/>
    <mergeCell ref="B10:Q10"/>
    <mergeCell ref="P3:R3"/>
    <mergeCell ref="S3:S4"/>
    <mergeCell ref="D3:F3"/>
    <mergeCell ref="G3:I3"/>
    <mergeCell ref="J3:L3"/>
    <mergeCell ref="B19:Q19"/>
    <mergeCell ref="B2:V2"/>
    <mergeCell ref="B11:V11"/>
    <mergeCell ref="A11:A19"/>
    <mergeCell ref="M3:O3"/>
    <mergeCell ref="D12:F12"/>
    <mergeCell ref="G12:I12"/>
    <mergeCell ref="J12:L12"/>
    <mergeCell ref="M12:O12"/>
    <mergeCell ref="P12:R1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F1">
      <selection activeCell="L14" sqref="L14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1.1484375" style="0" customWidth="1"/>
    <col min="8" max="8" width="19.421875" style="0" customWidth="1"/>
    <col min="9" max="9" width="0.85546875" style="0" customWidth="1"/>
    <col min="11" max="11" width="0.85546875" style="0" customWidth="1"/>
    <col min="13" max="13" width="0.85546875" style="0" customWidth="1"/>
    <col min="14" max="14" width="9.421875" style="0" customWidth="1"/>
    <col min="15" max="15" width="0.9921875" style="0" customWidth="1"/>
    <col min="16" max="16" width="9.28125" style="0" customWidth="1"/>
    <col min="17" max="17" width="6.7109375" style="0" customWidth="1"/>
    <col min="18" max="18" width="7.8515625" style="0" customWidth="1"/>
    <col min="19" max="19" width="9.14062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73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8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21</v>
      </c>
      <c r="P4" s="70"/>
      <c r="Q4" s="28">
        <f>Spielpläne!D43+Zwischenrunde!Q6</f>
        <v>0.001388888888888889</v>
      </c>
    </row>
    <row r="5" spans="1:17" ht="15.75">
      <c r="A5" s="58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22</v>
      </c>
      <c r="P5" s="70"/>
      <c r="Q5" s="28">
        <v>0.011111111111111112</v>
      </c>
    </row>
    <row r="6" spans="1:17" ht="15.75">
      <c r="A6" s="58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24</v>
      </c>
      <c r="P7" s="72"/>
      <c r="Q7" s="28">
        <v>0.027777777777777776</v>
      </c>
    </row>
    <row r="8" spans="1:17" ht="15.75">
      <c r="A8" s="58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19" ht="15.75">
      <c r="A9" s="58"/>
      <c r="Q9" s="68" t="s">
        <v>25</v>
      </c>
      <c r="R9" s="68"/>
      <c r="S9" s="68"/>
    </row>
    <row r="10" spans="1:22" s="20" customFormat="1" ht="49.5">
      <c r="A10" s="58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26</v>
      </c>
      <c r="R10" s="29" t="s">
        <v>27</v>
      </c>
      <c r="S10" s="29" t="s">
        <v>28</v>
      </c>
      <c r="T10" s="19" t="s">
        <v>44</v>
      </c>
      <c r="U10" s="19" t="s">
        <v>45</v>
      </c>
      <c r="V10" s="19"/>
    </row>
    <row r="11" spans="1:22" ht="15">
      <c r="A11" s="58"/>
      <c r="B11" s="21">
        <v>21</v>
      </c>
      <c r="C11" s="22">
        <v>0.5208333333333334</v>
      </c>
      <c r="D11" s="23">
        <f>C11+Q5</f>
        <v>0.5319444444444444</v>
      </c>
      <c r="F11" s="31" t="s">
        <v>51</v>
      </c>
      <c r="G11" s="30" t="s">
        <v>14</v>
      </c>
      <c r="H11" s="31" t="s">
        <v>4</v>
      </c>
      <c r="J11" s="24">
        <v>1</v>
      </c>
      <c r="K11" s="15"/>
      <c r="L11" s="24">
        <v>8</v>
      </c>
      <c r="N11" s="24">
        <v>0</v>
      </c>
      <c r="O11" s="15"/>
      <c r="P11" s="24">
        <v>3</v>
      </c>
      <c r="Q11" s="25"/>
      <c r="R11" s="25"/>
      <c r="S11" s="25"/>
      <c r="T11" s="51" t="s">
        <v>4</v>
      </c>
      <c r="U11" s="52" t="s">
        <v>51</v>
      </c>
      <c r="V11" s="26"/>
    </row>
    <row r="12" spans="1:22" ht="15">
      <c r="A12" s="58"/>
      <c r="B12" s="21">
        <v>22</v>
      </c>
      <c r="C12" s="22">
        <f>D11+Q6</f>
        <v>0.5333333333333333</v>
      </c>
      <c r="D12" s="23">
        <f>C12+Q5</f>
        <v>0.5444444444444444</v>
      </c>
      <c r="F12" s="31" t="s">
        <v>68</v>
      </c>
      <c r="G12" s="30" t="s">
        <v>14</v>
      </c>
      <c r="H12" s="31" t="s">
        <v>71</v>
      </c>
      <c r="J12" s="24">
        <v>2</v>
      </c>
      <c r="K12" s="15"/>
      <c r="L12" s="24">
        <v>3</v>
      </c>
      <c r="N12" s="24">
        <v>0</v>
      </c>
      <c r="O12" s="15"/>
      <c r="P12" s="24">
        <v>3</v>
      </c>
      <c r="Q12" s="25"/>
      <c r="R12" s="25"/>
      <c r="S12" s="25"/>
      <c r="T12" s="51" t="s">
        <v>71</v>
      </c>
      <c r="U12" s="52" t="s">
        <v>68</v>
      </c>
      <c r="V12" s="26"/>
    </row>
    <row r="13" spans="1:22" ht="15">
      <c r="A13" s="58"/>
      <c r="B13" s="21">
        <v>23</v>
      </c>
      <c r="C13" s="22">
        <f>D12+Q6</f>
        <v>0.5458333333333333</v>
      </c>
      <c r="D13" s="23">
        <f>C13+Q5</f>
        <v>0.5569444444444444</v>
      </c>
      <c r="F13" s="31" t="s">
        <v>52</v>
      </c>
      <c r="G13" s="30" t="s">
        <v>14</v>
      </c>
      <c r="H13" s="31" t="s">
        <v>50</v>
      </c>
      <c r="J13" s="24">
        <v>4</v>
      </c>
      <c r="K13" s="15"/>
      <c r="L13" s="24">
        <v>3</v>
      </c>
      <c r="N13" s="24">
        <v>3</v>
      </c>
      <c r="O13" s="15"/>
      <c r="P13" s="24">
        <v>0</v>
      </c>
      <c r="Q13" s="25"/>
      <c r="R13" s="25"/>
      <c r="S13" s="25"/>
      <c r="T13" s="51" t="s">
        <v>52</v>
      </c>
      <c r="U13" s="52" t="s">
        <v>50</v>
      </c>
      <c r="V13" s="26"/>
    </row>
    <row r="14" spans="1:22" ht="15">
      <c r="A14" s="58"/>
      <c r="B14" s="21">
        <v>24</v>
      </c>
      <c r="C14" s="22">
        <f>D13+Q6</f>
        <v>0.5583333333333332</v>
      </c>
      <c r="D14" s="23">
        <f>C14+Q5</f>
        <v>0.5694444444444443</v>
      </c>
      <c r="F14" s="31" t="s">
        <v>5</v>
      </c>
      <c r="G14" s="30" t="s">
        <v>14</v>
      </c>
      <c r="H14" s="31" t="s">
        <v>3</v>
      </c>
      <c r="J14" s="24">
        <v>0</v>
      </c>
      <c r="K14" s="15"/>
      <c r="L14" s="24">
        <v>9</v>
      </c>
      <c r="N14" s="24">
        <v>3</v>
      </c>
      <c r="O14" s="15"/>
      <c r="P14" s="24">
        <v>0</v>
      </c>
      <c r="Q14" s="25"/>
      <c r="R14" s="25"/>
      <c r="S14" s="25"/>
      <c r="T14" s="51" t="s">
        <v>3</v>
      </c>
      <c r="U14" s="52" t="s">
        <v>5</v>
      </c>
      <c r="V14" s="26"/>
    </row>
    <row r="15" spans="1:22" ht="40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6"/>
      <c r="S15" s="26"/>
      <c r="T15" s="26"/>
      <c r="U15" s="26"/>
      <c r="V15" s="26"/>
    </row>
  </sheetData>
  <sheetProtection/>
  <mergeCells count="25">
    <mergeCell ref="B1:F1"/>
    <mergeCell ref="G1:P1"/>
    <mergeCell ref="Q1:S1"/>
    <mergeCell ref="B2:S2"/>
    <mergeCell ref="B3:D3"/>
    <mergeCell ref="F3:H3"/>
    <mergeCell ref="I3:N3"/>
    <mergeCell ref="O3:Q3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G1">
      <selection activeCell="V15" sqref="V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1.421875" style="0" customWidth="1"/>
    <col min="8" max="8" width="19.421875" style="0" customWidth="1"/>
    <col min="9" max="9" width="1.1484375" style="0" customWidth="1"/>
    <col min="11" max="11" width="1.2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17" max="17" width="7.00390625" style="0" customWidth="1"/>
    <col min="18" max="18" width="5.421875" style="0" customWidth="1"/>
    <col min="19" max="19" width="6.003906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57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72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20</v>
      </c>
      <c r="P3" s="68"/>
      <c r="Q3" s="68"/>
    </row>
    <row r="4" spans="1:17" ht="15.75">
      <c r="A4" s="58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21</v>
      </c>
      <c r="P4" s="70"/>
      <c r="Q4" s="28">
        <f>Zwischenrunde!D14+Finalrunde!Q6</f>
        <v>0.5708333333333332</v>
      </c>
    </row>
    <row r="5" spans="1:21" ht="15.75">
      <c r="A5" s="58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22</v>
      </c>
      <c r="P5" s="70"/>
      <c r="Q5" s="28">
        <v>0.022222222222222223</v>
      </c>
      <c r="R5" s="94" t="s">
        <v>74</v>
      </c>
      <c r="S5" s="94"/>
      <c r="T5" s="94"/>
      <c r="U5" s="94"/>
    </row>
    <row r="6" spans="1:17" ht="15.75">
      <c r="A6" s="58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23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24</v>
      </c>
      <c r="P7" s="72"/>
      <c r="Q7" s="28">
        <v>0.020833333333333332</v>
      </c>
    </row>
    <row r="8" spans="1:17" ht="15.75">
      <c r="A8" s="58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29</v>
      </c>
      <c r="P8" s="73"/>
      <c r="Q8" s="28">
        <v>0.010416666666666666</v>
      </c>
    </row>
    <row r="9" spans="1:19" ht="15.75">
      <c r="A9" s="58"/>
      <c r="Q9" s="68" t="s">
        <v>25</v>
      </c>
      <c r="R9" s="68"/>
      <c r="S9" s="68"/>
    </row>
    <row r="10" spans="1:22" s="20" customFormat="1" ht="49.5">
      <c r="A10" s="58"/>
      <c r="B10" s="12" t="s">
        <v>10</v>
      </c>
      <c r="C10" s="13" t="s">
        <v>11</v>
      </c>
      <c r="D10" s="13" t="s">
        <v>12</v>
      </c>
      <c r="E10"/>
      <c r="F10" s="14" t="s">
        <v>13</v>
      </c>
      <c r="G10" s="15" t="s">
        <v>14</v>
      </c>
      <c r="H10" s="14" t="s">
        <v>15</v>
      </c>
      <c r="I10"/>
      <c r="J10" s="16" t="s">
        <v>16</v>
      </c>
      <c r="K10" s="17" t="s">
        <v>14</v>
      </c>
      <c r="L10" s="18" t="s">
        <v>16</v>
      </c>
      <c r="M10"/>
      <c r="N10" s="16" t="s">
        <v>17</v>
      </c>
      <c r="O10" s="17" t="s">
        <v>14</v>
      </c>
      <c r="P10" s="18" t="s">
        <v>17</v>
      </c>
      <c r="Q10" s="29" t="s">
        <v>26</v>
      </c>
      <c r="R10" s="29" t="s">
        <v>27</v>
      </c>
      <c r="S10" s="29" t="s">
        <v>28</v>
      </c>
      <c r="T10" s="19" t="s">
        <v>44</v>
      </c>
      <c r="U10" s="19" t="s">
        <v>45</v>
      </c>
      <c r="V10" s="19"/>
    </row>
    <row r="11" spans="1:22" ht="15">
      <c r="A11" s="58"/>
      <c r="B11" s="21">
        <v>25</v>
      </c>
      <c r="C11" s="22">
        <v>0.5729166666666666</v>
      </c>
      <c r="D11" s="23">
        <f>C11+Q5</f>
        <v>0.5951388888888889</v>
      </c>
      <c r="F11" s="31" t="s">
        <v>6</v>
      </c>
      <c r="G11" s="30" t="s">
        <v>14</v>
      </c>
      <c r="H11" s="31" t="s">
        <v>7</v>
      </c>
      <c r="J11" s="24">
        <v>0</v>
      </c>
      <c r="K11" s="15" t="s">
        <v>14</v>
      </c>
      <c r="L11" s="24">
        <v>0</v>
      </c>
      <c r="N11" s="24">
        <v>0</v>
      </c>
      <c r="O11" s="15" t="s">
        <v>14</v>
      </c>
      <c r="P11" s="24">
        <v>0</v>
      </c>
      <c r="Q11" s="25"/>
      <c r="R11" s="25"/>
      <c r="S11" s="25"/>
      <c r="T11" s="51"/>
      <c r="U11" s="52"/>
      <c r="V11" s="19" t="s">
        <v>58</v>
      </c>
    </row>
    <row r="12" spans="1:22" ht="15">
      <c r="A12" s="58"/>
      <c r="B12" s="21">
        <v>26</v>
      </c>
      <c r="C12" s="22">
        <f>D11+Q6</f>
        <v>0.5965277777777778</v>
      </c>
      <c r="D12" s="23">
        <f>C12+Q5</f>
        <v>0.61875</v>
      </c>
      <c r="F12" s="31" t="str">
        <f>Zwischenrunde!U11</f>
        <v>Chipmunks</v>
      </c>
      <c r="G12" s="15" t="s">
        <v>14</v>
      </c>
      <c r="H12" s="31" t="str">
        <f>Zwischenrunde!U12</f>
        <v>Happy Birds</v>
      </c>
      <c r="J12" s="24">
        <v>4</v>
      </c>
      <c r="K12" s="30" t="s">
        <v>14</v>
      </c>
      <c r="L12" s="24">
        <v>2</v>
      </c>
      <c r="N12" s="24">
        <v>3</v>
      </c>
      <c r="O12" s="15" t="s">
        <v>14</v>
      </c>
      <c r="P12" s="24">
        <v>0</v>
      </c>
      <c r="Q12" s="25"/>
      <c r="R12" s="25"/>
      <c r="S12" s="25"/>
      <c r="T12" s="51" t="s">
        <v>51</v>
      </c>
      <c r="U12" s="52" t="s">
        <v>68</v>
      </c>
      <c r="V12" s="19" t="s">
        <v>62</v>
      </c>
    </row>
    <row r="13" spans="1:22" ht="15">
      <c r="A13" s="58"/>
      <c r="B13" s="21">
        <v>27</v>
      </c>
      <c r="C13" s="22">
        <f>D12+Q6</f>
        <v>0.6201388888888889</v>
      </c>
      <c r="D13" s="23">
        <f>C13+Q5</f>
        <v>0.6423611111111112</v>
      </c>
      <c r="F13" s="31" t="str">
        <f>Zwischenrunde!T11</f>
        <v>Unicycle Tigers 1</v>
      </c>
      <c r="G13" s="30" t="s">
        <v>14</v>
      </c>
      <c r="H13" s="31" t="str">
        <f>Zwischenrunde!T12</f>
        <v>Speedy Bikers</v>
      </c>
      <c r="J13" s="24">
        <v>0</v>
      </c>
      <c r="K13" s="15" t="s">
        <v>14</v>
      </c>
      <c r="L13" s="24">
        <v>7</v>
      </c>
      <c r="N13" s="24">
        <v>0</v>
      </c>
      <c r="O13" s="15" t="s">
        <v>14</v>
      </c>
      <c r="P13" s="24">
        <v>3</v>
      </c>
      <c r="Q13" s="25"/>
      <c r="R13" s="25"/>
      <c r="S13" s="25"/>
      <c r="T13" s="51" t="s">
        <v>71</v>
      </c>
      <c r="U13" s="52" t="s">
        <v>4</v>
      </c>
      <c r="V13" s="19" t="s">
        <v>61</v>
      </c>
    </row>
    <row r="14" spans="1:22" ht="15">
      <c r="A14" s="58"/>
      <c r="B14" s="21">
        <v>28</v>
      </c>
      <c r="C14" s="22">
        <f>D13+Q6</f>
        <v>0.64375</v>
      </c>
      <c r="D14" s="23">
        <f>C14+Q5</f>
        <v>0.6659722222222223</v>
      </c>
      <c r="F14" s="31" t="str">
        <f>Zwischenrunde!U13</f>
        <v>Blau Weiss Bavaria</v>
      </c>
      <c r="G14" s="15" t="s">
        <v>14</v>
      </c>
      <c r="H14" s="31" t="str">
        <f>Zwischenrunde!U14</f>
        <v>Devils</v>
      </c>
      <c r="J14" s="24">
        <v>4</v>
      </c>
      <c r="K14" s="30" t="s">
        <v>14</v>
      </c>
      <c r="L14" s="24">
        <v>3</v>
      </c>
      <c r="N14" s="24">
        <v>3</v>
      </c>
      <c r="O14" s="15" t="s">
        <v>14</v>
      </c>
      <c r="P14" s="24">
        <v>0</v>
      </c>
      <c r="Q14" s="25"/>
      <c r="R14" s="25"/>
      <c r="S14" s="25"/>
      <c r="T14" s="51" t="s">
        <v>50</v>
      </c>
      <c r="U14" s="52" t="s">
        <v>5</v>
      </c>
      <c r="V14" s="19" t="s">
        <v>60</v>
      </c>
    </row>
    <row r="15" spans="1:22" ht="15">
      <c r="A15" s="58"/>
      <c r="B15" s="21">
        <v>29</v>
      </c>
      <c r="C15" s="22">
        <f>D14+Q6</f>
        <v>0.6673611111111112</v>
      </c>
      <c r="D15" s="23">
        <f>C15+Q5</f>
        <v>0.6895833333333334</v>
      </c>
      <c r="F15" s="31" t="str">
        <f>Zwischenrunde!T13</f>
        <v>Beavers</v>
      </c>
      <c r="G15" s="30" t="s">
        <v>14</v>
      </c>
      <c r="H15" s="31" t="str">
        <f>Zwischenrunde!T14</f>
        <v>Black Hawks</v>
      </c>
      <c r="J15" s="24">
        <v>0</v>
      </c>
      <c r="K15" s="15" t="s">
        <v>14</v>
      </c>
      <c r="L15" s="24">
        <v>12</v>
      </c>
      <c r="N15" s="24">
        <v>0</v>
      </c>
      <c r="O15" s="15" t="s">
        <v>14</v>
      </c>
      <c r="P15" s="24">
        <v>3</v>
      </c>
      <c r="Q15" s="25"/>
      <c r="R15" s="25"/>
      <c r="S15" s="25"/>
      <c r="T15" s="51" t="s">
        <v>3</v>
      </c>
      <c r="U15" s="52" t="s">
        <v>52</v>
      </c>
      <c r="V15" s="19" t="s">
        <v>59</v>
      </c>
    </row>
    <row r="16" spans="1:22" ht="40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26"/>
      <c r="S16" s="26"/>
      <c r="T16" s="26"/>
      <c r="U16" s="26"/>
      <c r="V16" s="26"/>
    </row>
  </sheetData>
  <sheetProtection/>
  <mergeCells count="26">
    <mergeCell ref="I6:N6"/>
    <mergeCell ref="O6:P6"/>
    <mergeCell ref="I7:N7"/>
    <mergeCell ref="O7:P7"/>
    <mergeCell ref="Q9:S9"/>
    <mergeCell ref="B16:Q16"/>
    <mergeCell ref="I8:N8"/>
    <mergeCell ref="O8:P8"/>
    <mergeCell ref="B4:D4"/>
    <mergeCell ref="F4:H4"/>
    <mergeCell ref="I4:N4"/>
    <mergeCell ref="O4:P4"/>
    <mergeCell ref="B5:D5"/>
    <mergeCell ref="F5:H5"/>
    <mergeCell ref="I5:N5"/>
    <mergeCell ref="O5:P5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N8" sqref="N8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100"/>
      <c r="B1" s="67"/>
      <c r="C1" s="67"/>
      <c r="D1" s="67"/>
      <c r="E1" s="67"/>
      <c r="F1" s="67"/>
      <c r="G1" s="66" t="s">
        <v>65</v>
      </c>
      <c r="H1" s="66"/>
      <c r="I1" s="66"/>
      <c r="J1" s="66"/>
      <c r="K1" s="66"/>
      <c r="L1" s="66"/>
      <c r="M1" s="66"/>
      <c r="N1" s="97"/>
      <c r="O1" s="97"/>
      <c r="P1" s="97"/>
      <c r="Q1" s="97"/>
    </row>
    <row r="2" spans="1:9" ht="24" customHeight="1">
      <c r="A2" s="100"/>
      <c r="B2" s="70" t="s">
        <v>63</v>
      </c>
      <c r="C2" s="70"/>
      <c r="D2" s="101" t="str">
        <f>Auslosung!C3</f>
        <v>Däniken</v>
      </c>
      <c r="E2" s="101"/>
      <c r="F2" s="101"/>
      <c r="G2" s="101"/>
      <c r="H2" s="101"/>
      <c r="I2" s="101"/>
    </row>
    <row r="3" spans="1:9" ht="24.75" customHeight="1">
      <c r="A3" s="100"/>
      <c r="B3" s="70" t="s">
        <v>9</v>
      </c>
      <c r="C3" s="70"/>
      <c r="D3" s="102">
        <f>Auslosung!C4</f>
        <v>40041</v>
      </c>
      <c r="E3" s="103"/>
      <c r="F3" s="103"/>
      <c r="G3" s="103"/>
      <c r="H3" s="103"/>
      <c r="I3" s="103"/>
    </row>
    <row r="4" spans="1:12" ht="1.5" customHeight="1" thickBot="1">
      <c r="A4" s="10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100"/>
      <c r="D5" s="84" t="s">
        <v>46</v>
      </c>
      <c r="E5" s="85"/>
      <c r="F5" s="81" t="s">
        <v>43</v>
      </c>
      <c r="G5" s="82"/>
      <c r="H5" s="84" t="s">
        <v>42</v>
      </c>
      <c r="I5" s="85"/>
      <c r="J5" s="81" t="s">
        <v>35</v>
      </c>
      <c r="K5" s="82"/>
      <c r="L5" s="83"/>
      <c r="M5" s="98" t="s">
        <v>36</v>
      </c>
      <c r="N5" s="95" t="s">
        <v>64</v>
      </c>
    </row>
    <row r="6" spans="1:14" s="19" customFormat="1" ht="84" customHeight="1">
      <c r="A6" s="100"/>
      <c r="B6" s="32" t="s">
        <v>37</v>
      </c>
      <c r="C6" s="19" t="s">
        <v>38</v>
      </c>
      <c r="D6" s="33" t="s">
        <v>39</v>
      </c>
      <c r="E6" s="34" t="s">
        <v>40</v>
      </c>
      <c r="F6" s="36" t="s">
        <v>39</v>
      </c>
      <c r="G6" s="37" t="s">
        <v>40</v>
      </c>
      <c r="H6" s="33" t="s">
        <v>39</v>
      </c>
      <c r="I6" s="34" t="s">
        <v>40</v>
      </c>
      <c r="J6" s="36" t="s">
        <v>39</v>
      </c>
      <c r="K6" s="37" t="s">
        <v>40</v>
      </c>
      <c r="L6" s="38" t="s">
        <v>17</v>
      </c>
      <c r="M6" s="99"/>
      <c r="N6" s="96"/>
    </row>
    <row r="7" spans="1:14" ht="14.25">
      <c r="A7" s="100"/>
      <c r="B7" s="20">
        <v>1</v>
      </c>
      <c r="C7" s="39" t="str">
        <f>Finalrunde!T15</f>
        <v>Black Hawks</v>
      </c>
      <c r="D7" s="40">
        <v>18</v>
      </c>
      <c r="E7" s="41">
        <v>0</v>
      </c>
      <c r="F7" s="43">
        <v>9</v>
      </c>
      <c r="G7" s="6">
        <v>0</v>
      </c>
      <c r="H7" s="40">
        <v>12</v>
      </c>
      <c r="I7" s="41">
        <v>0</v>
      </c>
      <c r="J7" s="43">
        <f>D7+F7+H7</f>
        <v>39</v>
      </c>
      <c r="K7" s="6">
        <v>0</v>
      </c>
      <c r="L7" s="44">
        <v>11</v>
      </c>
      <c r="M7" s="54">
        <f>J7-K7</f>
        <v>39</v>
      </c>
      <c r="N7" s="55">
        <v>64</v>
      </c>
    </row>
    <row r="8" spans="1:14" ht="14.25">
      <c r="A8" s="100"/>
      <c r="B8" s="20">
        <v>2</v>
      </c>
      <c r="C8" s="39" t="str">
        <f>Finalrunde!U15</f>
        <v>Beavers</v>
      </c>
      <c r="D8" s="40">
        <v>6</v>
      </c>
      <c r="E8" s="41">
        <v>4</v>
      </c>
      <c r="F8" s="43">
        <v>4</v>
      </c>
      <c r="G8" s="6">
        <v>3</v>
      </c>
      <c r="H8" s="40">
        <v>0</v>
      </c>
      <c r="I8" s="41">
        <v>12</v>
      </c>
      <c r="J8" s="43">
        <v>10</v>
      </c>
      <c r="K8" s="6">
        <f>E8+G8+I8</f>
        <v>19</v>
      </c>
      <c r="L8" s="44">
        <v>9</v>
      </c>
      <c r="M8" s="54">
        <f aca="true" t="shared" si="0" ref="M8:M16">J8-K8</f>
        <v>-9</v>
      </c>
      <c r="N8" s="55">
        <v>28</v>
      </c>
    </row>
    <row r="9" spans="1:14" ht="14.25">
      <c r="A9" s="100"/>
      <c r="B9" s="20">
        <v>3</v>
      </c>
      <c r="C9" s="39" t="str">
        <f>Finalrunde!T14</f>
        <v>Blau Weiss Bavaria</v>
      </c>
      <c r="D9" s="40">
        <v>9</v>
      </c>
      <c r="E9" s="41">
        <v>1</v>
      </c>
      <c r="F9" s="43">
        <v>3</v>
      </c>
      <c r="G9" s="6">
        <v>4</v>
      </c>
      <c r="H9" s="40">
        <v>4</v>
      </c>
      <c r="I9" s="41">
        <v>3</v>
      </c>
      <c r="J9" s="43">
        <f aca="true" t="shared" si="1" ref="J9:J16">D9+F9+H9</f>
        <v>16</v>
      </c>
      <c r="K9" s="6">
        <f aca="true" t="shared" si="2" ref="K9:K16">E9+G9+I9</f>
        <v>8</v>
      </c>
      <c r="L9" s="44">
        <v>7</v>
      </c>
      <c r="M9" s="54">
        <f t="shared" si="0"/>
        <v>8</v>
      </c>
      <c r="N9" s="55">
        <v>46</v>
      </c>
    </row>
    <row r="10" spans="1:14" ht="14.25">
      <c r="A10" s="100"/>
      <c r="B10" s="20">
        <v>4</v>
      </c>
      <c r="C10" s="39" t="str">
        <f>Finalrunde!U14</f>
        <v>Devils</v>
      </c>
      <c r="D10" s="40">
        <v>13</v>
      </c>
      <c r="E10" s="41">
        <v>3</v>
      </c>
      <c r="F10" s="43">
        <v>0</v>
      </c>
      <c r="G10" s="6">
        <v>9</v>
      </c>
      <c r="H10" s="40">
        <v>3</v>
      </c>
      <c r="I10" s="41">
        <v>4</v>
      </c>
      <c r="J10" s="43">
        <f t="shared" si="1"/>
        <v>16</v>
      </c>
      <c r="K10" s="6">
        <f t="shared" si="2"/>
        <v>16</v>
      </c>
      <c r="L10" s="44">
        <v>6</v>
      </c>
      <c r="M10" s="54">
        <f t="shared" si="0"/>
        <v>0</v>
      </c>
      <c r="N10" s="55">
        <v>42</v>
      </c>
    </row>
    <row r="11" spans="1:14" ht="14.25">
      <c r="A11" s="100"/>
      <c r="B11" s="20">
        <v>5</v>
      </c>
      <c r="C11" s="39" t="str">
        <f>Finalrunde!T13</f>
        <v>Speedy Bikers</v>
      </c>
      <c r="D11" s="40">
        <v>10</v>
      </c>
      <c r="E11" s="41">
        <v>4</v>
      </c>
      <c r="F11" s="43">
        <v>3</v>
      </c>
      <c r="G11" s="6">
        <v>2</v>
      </c>
      <c r="H11" s="40">
        <v>7</v>
      </c>
      <c r="I11" s="41">
        <v>0</v>
      </c>
      <c r="J11" s="43">
        <f t="shared" si="1"/>
        <v>20</v>
      </c>
      <c r="K11" s="6">
        <f t="shared" si="2"/>
        <v>6</v>
      </c>
      <c r="L11" s="44">
        <v>5</v>
      </c>
      <c r="M11" s="54">
        <f t="shared" si="0"/>
        <v>14</v>
      </c>
      <c r="N11" s="55">
        <v>28</v>
      </c>
    </row>
    <row r="12" spans="1:14" ht="14.25">
      <c r="A12" s="100"/>
      <c r="B12" s="20">
        <v>6</v>
      </c>
      <c r="C12" s="39" t="str">
        <f>Finalrunde!U13</f>
        <v>Unicycle Tigers 1</v>
      </c>
      <c r="D12" s="40">
        <v>4</v>
      </c>
      <c r="E12" s="41">
        <v>7</v>
      </c>
      <c r="F12" s="43">
        <v>8</v>
      </c>
      <c r="G12" s="6">
        <v>1</v>
      </c>
      <c r="H12" s="40">
        <v>0</v>
      </c>
      <c r="I12" s="41">
        <v>7</v>
      </c>
      <c r="J12" s="43">
        <f t="shared" si="1"/>
        <v>12</v>
      </c>
      <c r="K12" s="6">
        <f t="shared" si="2"/>
        <v>15</v>
      </c>
      <c r="L12" s="44">
        <v>4</v>
      </c>
      <c r="M12" s="54">
        <f t="shared" si="0"/>
        <v>-3</v>
      </c>
      <c r="N12" s="55">
        <v>22</v>
      </c>
    </row>
    <row r="13" spans="1:14" ht="14.25">
      <c r="A13" s="100"/>
      <c r="B13" s="20">
        <v>7</v>
      </c>
      <c r="C13" s="39" t="str">
        <f>Finalrunde!T12</f>
        <v>Chipmunks</v>
      </c>
      <c r="D13" s="40">
        <v>3</v>
      </c>
      <c r="E13" s="41">
        <v>15</v>
      </c>
      <c r="F13" s="43">
        <v>1</v>
      </c>
      <c r="G13" s="6">
        <v>8</v>
      </c>
      <c r="H13" s="40">
        <v>4</v>
      </c>
      <c r="I13" s="41">
        <v>2</v>
      </c>
      <c r="J13" s="43">
        <f t="shared" si="1"/>
        <v>8</v>
      </c>
      <c r="K13" s="6">
        <f t="shared" si="2"/>
        <v>25</v>
      </c>
      <c r="L13" s="44">
        <v>3</v>
      </c>
      <c r="M13" s="54">
        <f t="shared" si="0"/>
        <v>-17</v>
      </c>
      <c r="N13" s="55">
        <v>15</v>
      </c>
    </row>
    <row r="14" spans="1:14" ht="14.25">
      <c r="A14" s="100"/>
      <c r="B14" s="20">
        <v>8</v>
      </c>
      <c r="C14" s="39" t="str">
        <f>Finalrunde!U12</f>
        <v>Happy Birds</v>
      </c>
      <c r="D14" s="40">
        <v>5</v>
      </c>
      <c r="E14" s="41">
        <v>10</v>
      </c>
      <c r="F14" s="43">
        <v>2</v>
      </c>
      <c r="G14" s="6">
        <v>3</v>
      </c>
      <c r="H14" s="40">
        <v>2</v>
      </c>
      <c r="I14" s="41">
        <v>4</v>
      </c>
      <c r="J14" s="43">
        <f t="shared" si="1"/>
        <v>9</v>
      </c>
      <c r="K14" s="6">
        <f t="shared" si="2"/>
        <v>17</v>
      </c>
      <c r="L14" s="44">
        <v>2</v>
      </c>
      <c r="M14" s="54">
        <f t="shared" si="0"/>
        <v>-8</v>
      </c>
      <c r="N14" s="55">
        <v>24</v>
      </c>
    </row>
    <row r="15" spans="1:14" ht="14.25">
      <c r="A15" s="100"/>
      <c r="B15" s="20">
        <v>10</v>
      </c>
      <c r="C15" s="39" t="s">
        <v>7</v>
      </c>
      <c r="D15" s="40">
        <v>0</v>
      </c>
      <c r="E15" s="41">
        <v>12</v>
      </c>
      <c r="F15" s="43"/>
      <c r="G15" s="6"/>
      <c r="H15" s="40">
        <v>0</v>
      </c>
      <c r="I15" s="41">
        <v>0</v>
      </c>
      <c r="J15" s="43">
        <f t="shared" si="1"/>
        <v>0</v>
      </c>
      <c r="K15" s="6">
        <f t="shared" si="2"/>
        <v>12</v>
      </c>
      <c r="L15" s="44">
        <v>0</v>
      </c>
      <c r="M15" s="54">
        <f t="shared" si="0"/>
        <v>-12</v>
      </c>
      <c r="N15" s="55">
        <v>15</v>
      </c>
    </row>
    <row r="16" spans="1:14" ht="14.25">
      <c r="A16" s="100"/>
      <c r="B16" s="20">
        <v>10</v>
      </c>
      <c r="C16" s="39" t="s">
        <v>6</v>
      </c>
      <c r="D16" s="40">
        <v>0</v>
      </c>
      <c r="E16" s="41">
        <v>12</v>
      </c>
      <c r="F16" s="43"/>
      <c r="G16" s="6"/>
      <c r="H16" s="40">
        <v>0</v>
      </c>
      <c r="I16" s="41">
        <v>0</v>
      </c>
      <c r="J16" s="43">
        <f t="shared" si="1"/>
        <v>0</v>
      </c>
      <c r="K16" s="6">
        <f t="shared" si="2"/>
        <v>12</v>
      </c>
      <c r="L16" s="44">
        <v>0</v>
      </c>
      <c r="M16" s="54">
        <f t="shared" si="0"/>
        <v>-12</v>
      </c>
      <c r="N16" s="55">
        <v>3</v>
      </c>
    </row>
    <row r="17" spans="1:14" s="45" customFormat="1" ht="14.25">
      <c r="A17" s="100"/>
      <c r="B17" s="56"/>
      <c r="C17" s="50"/>
      <c r="D17" s="47"/>
      <c r="E17" s="47"/>
      <c r="F17" s="47"/>
      <c r="G17" s="47"/>
      <c r="H17" s="47"/>
      <c r="I17" s="47"/>
      <c r="J17" s="47">
        <f>SUM(J7:J16)</f>
        <v>130</v>
      </c>
      <c r="K17" s="47">
        <f>SUM(K7:K16)</f>
        <v>130</v>
      </c>
      <c r="L17" s="47"/>
      <c r="M17" s="47"/>
      <c r="N17" s="47"/>
    </row>
    <row r="18" spans="1:16" ht="40.5" customHeight="1">
      <c r="A18" s="10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26"/>
      <c r="M18" s="26"/>
      <c r="N18" s="26"/>
      <c r="O18" s="26"/>
      <c r="P18" s="26"/>
    </row>
  </sheetData>
  <sheetProtection/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87401575" right="0.787401575" top="0.984251969" bottom="0.984251969" header="0.4921259845" footer="0.4921259845"/>
  <pageSetup orientation="portrait" paperSize="9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2009-08-16T11:58:10Z</cp:lastPrinted>
  <dcterms:created xsi:type="dcterms:W3CDTF">2008-01-06T08:58:39Z</dcterms:created>
  <dcterms:modified xsi:type="dcterms:W3CDTF">2009-08-17T14:46:01Z</dcterms:modified>
  <cp:category/>
  <cp:version/>
  <cp:contentType/>
  <cp:contentStatus/>
</cp:coreProperties>
</file>