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1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<sst xmlns="http://schemas.openxmlformats.org/spreadsheetml/2006/main" count="253" uniqueCount="70">
  <si>
    <t>Topf 1</t>
  </si>
  <si>
    <t>Topf 2</t>
  </si>
  <si>
    <t>Mannschaften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</si>
  <si>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</si>
  <si>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</si>
  <si>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</si>
  <si>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</si>
  <si>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</si>
  <si>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</si>
  <si>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</si>
  <si>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</si>
  <si>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</si>
  <si>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</si>
  <si>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</si>
  <si>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</si>
  <si>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</si>
  <si>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</si>
  <si>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</si>
  <si>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</si>
  <si>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</si>
  <si>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</si>
  <si>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</si>
  <si>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</si>
  <si>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</si>
  <si>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</si>
  <si>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</si>
  <si>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</si>
  <si>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</si>
  <si>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</si>
  <si>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</si>
  <si>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</si>
  <si>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</si>
  <si>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</si>
  <si>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</si>
  <si>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</si>
  <si>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</si>
  <si>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</si>
  <si>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</si>
  <si>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</si>
  <si>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</si>
  <si>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</si>
  <si>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</si>
  <si>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</si>
  <si>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</si>
  <si>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</si>
  <si>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</si>
  <si>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</si>
  <si>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</si>
  <si>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</si>
  <si>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</si>
  <si>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Gruppe A</t>
  </si>
  <si>
    <t>Gruppe B</t>
  </si>
  <si>
    <t>LIGA B</t>
  </si>
  <si>
    <t>Beavers</t>
  </si>
  <si>
    <t>Tornados</t>
  </si>
  <si>
    <t>O'Mally</t>
  </si>
  <si>
    <t>Snakes</t>
  </si>
  <si>
    <t>Magic Flyers</t>
  </si>
  <si>
    <t>Flying Bears</t>
  </si>
  <si>
    <t>Kodas</t>
  </si>
  <si>
    <t>Unicycle Tigers 2</t>
  </si>
  <si>
    <t>Winti Stars</t>
  </si>
  <si>
    <t>Spielpläne                                        LIGA   B</t>
  </si>
  <si>
    <t>Rangliste  Liga B</t>
  </si>
  <si>
    <t>Rangliste Liga B</t>
  </si>
  <si>
    <t>Chipmunks</t>
  </si>
  <si>
    <t>Liestal</t>
  </si>
  <si>
    <t>ATB Liestal</t>
  </si>
  <si>
    <t>O`Mally</t>
  </si>
  <si>
    <t>Tigers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</si>
</sst>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0" fontId="5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3" fillId="0" borderId="1" xfId="0" applyFont="1" applyBorder="1" applyAlignment="1">
      <alignment horizontal="left"/>
    </xf>
    <xf numFmtId="0" fontId="12" fillId="3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8" fillId="8" borderId="0" xfId="0" applyNumberFormat="1" applyFont="1" applyFill="1" applyAlignment="1">
      <alignment horizontal="left"/>
    </xf>
    <xf numFmtId="0" fontId="8" fillId="8" borderId="0" xfId="0" applyFont="1" applyFill="1" applyAlignment="1">
      <alignment horizontal="right"/>
    </xf>
    <xf numFmtId="0" fontId="8" fillId="8" borderId="0" xfId="0" applyFont="1" applyFill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9" borderId="0" xfId="0" applyFont="1" applyFill="1" applyAlignment="1">
      <alignment horizontal="left"/>
    </xf>
    <xf numFmtId="14" fontId="8" fillId="9" borderId="0" xfId="0" applyNumberFormat="1" applyFont="1" applyFill="1" applyAlignment="1">
      <alignment horizontal="left"/>
    </xf>
    <xf numFmtId="0" fontId="5" fillId="2" borderId="11" xfId="0" applyFont="1" applyFill="1" applyBorder="1" applyAlignment="1">
      <alignment horizontal="center" textRotation="90"/>
    </xf>
    <xf numFmtId="0" fontId="5" fillId="2" borderId="12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4" borderId="15" xfId="0" applyFont="1" applyFill="1" applyBorder="1" applyAlignment="1">
      <alignment horizontal="center" textRotation="90"/>
    </xf>
    <xf numFmtId="0" fontId="6" fillId="4" borderId="16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4</xdr:col>
      <xdr:colOff>923925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G12" sqref="G12"/>
    </sheetView>
  </sheetViews>
  <sheetFormatPr defaultColWidth="11.42187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</cols>
  <sheetData>
    <row r="1" spans="1:5" ht="60" customHeight="1">
      <c r="A1" s="70"/>
      <c r="B1" s="70"/>
      <c r="C1" s="3"/>
      <c r="D1" s="71" t="s">
        <v>3</v>
      </c>
      <c r="E1" s="71"/>
    </row>
    <row r="2" spans="1:5" ht="3" customHeight="1">
      <c r="A2" s="5"/>
      <c r="B2" s="5"/>
      <c r="C2" s="5"/>
      <c r="D2" s="5"/>
      <c r="E2" s="5"/>
    </row>
    <row r="3" spans="1:5" ht="26.25">
      <c r="A3" s="69" t="s">
        <v>52</v>
      </c>
      <c r="B3" s="69"/>
      <c r="C3" s="69"/>
      <c r="D3" s="69"/>
      <c r="E3" s="69"/>
    </row>
    <row r="4" spans="1:5" ht="15.75">
      <c r="A4" s="6" t="s">
        <v>4</v>
      </c>
      <c r="B4" s="68" t="s">
        <v>66</v>
      </c>
      <c r="C4" s="68"/>
      <c r="D4" s="68"/>
      <c r="E4" s="68"/>
    </row>
    <row r="5" spans="1:5" ht="15.75">
      <c r="A5" s="6" t="s">
        <v>5</v>
      </c>
      <c r="B5" s="72">
        <v>39698</v>
      </c>
      <c r="C5" s="72"/>
      <c r="D5" s="68"/>
      <c r="E5" s="68"/>
    </row>
    <row r="6" spans="1:5" ht="15.75">
      <c r="A6" s="6" t="s">
        <v>37</v>
      </c>
      <c r="B6" s="68" t="s">
        <v>67</v>
      </c>
      <c r="C6" s="68"/>
      <c r="D6" s="68"/>
      <c r="E6" s="68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D15</f>
        <v>Chipmunks</v>
      </c>
      <c r="B11" s="7" t="str">
        <f>D14</f>
        <v>Snakes</v>
      </c>
      <c r="C11" s="2"/>
      <c r="D11" s="6" t="s">
        <v>53</v>
      </c>
    </row>
    <row r="12" spans="1:4" ht="15.75">
      <c r="A12" s="7" t="str">
        <f>D12</f>
        <v>Tornados</v>
      </c>
      <c r="B12" s="7" t="str">
        <f>D18</f>
        <v>Kodas</v>
      </c>
      <c r="C12" s="2"/>
      <c r="D12" s="6" t="s">
        <v>54</v>
      </c>
    </row>
    <row r="13" spans="1:4" ht="15.75">
      <c r="A13" s="7" t="str">
        <f>D11</f>
        <v>Beavers</v>
      </c>
      <c r="B13" s="7" t="str">
        <f>D20</f>
        <v>Winti Stars</v>
      </c>
      <c r="C13" s="2"/>
      <c r="D13" s="6" t="s">
        <v>55</v>
      </c>
    </row>
    <row r="14" spans="1:4" ht="15.75">
      <c r="A14" s="7" t="str">
        <f>D19</f>
        <v>Unicycle Tigers 2</v>
      </c>
      <c r="B14" s="7" t="str">
        <f>D13</f>
        <v>O'Mally</v>
      </c>
      <c r="C14" s="2"/>
      <c r="D14" s="6" t="s">
        <v>56</v>
      </c>
    </row>
    <row r="15" spans="1:4" ht="15.75">
      <c r="A15" s="7" t="str">
        <f>D16</f>
        <v>Magic Flyers</v>
      </c>
      <c r="B15" s="7" t="str">
        <f>D17</f>
        <v>Flying Bears</v>
      </c>
      <c r="C15" s="2"/>
      <c r="D15" s="6" t="s">
        <v>65</v>
      </c>
    </row>
    <row r="16" spans="1:4" ht="15.75">
      <c r="A16" s="2"/>
      <c r="B16" s="2"/>
      <c r="C16" s="2"/>
      <c r="D16" s="6" t="s">
        <v>57</v>
      </c>
    </row>
    <row r="17" spans="1:4" ht="15.75">
      <c r="A17" s="2"/>
      <c r="B17" s="2"/>
      <c r="C17" s="2"/>
      <c r="D17" s="6" t="s">
        <v>58</v>
      </c>
    </row>
    <row r="18" spans="1:4" ht="15.75">
      <c r="A18" s="2"/>
      <c r="B18" s="2"/>
      <c r="C18" s="2"/>
      <c r="D18" s="6" t="s">
        <v>59</v>
      </c>
    </row>
    <row r="19" spans="1:4" ht="15.75">
      <c r="A19" s="2"/>
      <c r="B19" s="2"/>
      <c r="C19" s="2"/>
      <c r="D19" s="6" t="s">
        <v>60</v>
      </c>
    </row>
    <row r="20" ht="15.75">
      <c r="D20" s="6" t="s">
        <v>61</v>
      </c>
    </row>
    <row r="21" ht="15.75">
      <c r="D21" s="1"/>
    </row>
    <row r="22" ht="15.75">
      <c r="D22" s="1"/>
    </row>
  </sheetData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">
      <selection activeCell="N82" sqref="N82"/>
    </sheetView>
  </sheetViews>
  <sheetFormatPr defaultColWidth="11.42187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3.421875" style="0" customWidth="1"/>
  </cols>
  <sheetData>
    <row r="1" spans="1:21" ht="58.5" customHeight="1">
      <c r="A1" s="70"/>
      <c r="B1" s="70"/>
      <c r="C1" s="70"/>
      <c r="D1" s="70"/>
      <c r="E1" s="70"/>
      <c r="F1" s="71" t="s">
        <v>62</v>
      </c>
      <c r="G1" s="87"/>
      <c r="H1" s="87"/>
      <c r="I1" s="87"/>
      <c r="J1" s="87"/>
      <c r="K1" s="87"/>
      <c r="L1" s="87"/>
      <c r="M1" s="84"/>
      <c r="N1" s="85"/>
      <c r="O1" s="85"/>
      <c r="P1" s="85"/>
      <c r="Q1" s="85"/>
      <c r="R1" s="85"/>
      <c r="S1" s="28"/>
      <c r="T1" s="28"/>
      <c r="U1" s="28"/>
    </row>
    <row r="2" spans="1:18" ht="23.25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6" ht="15.75">
      <c r="A3" s="82" t="s">
        <v>14</v>
      </c>
      <c r="B3" s="82"/>
      <c r="C3" s="82"/>
      <c r="E3" s="82" t="str">
        <f>Auslosung!B4</f>
        <v>Liestal</v>
      </c>
      <c r="F3" s="82"/>
      <c r="G3" s="82"/>
      <c r="H3" s="76" t="s">
        <v>15</v>
      </c>
      <c r="I3" s="76"/>
      <c r="J3" s="76"/>
      <c r="K3" s="76"/>
      <c r="L3" s="76"/>
      <c r="M3" s="76"/>
      <c r="N3" s="76" t="s">
        <v>16</v>
      </c>
      <c r="O3" s="76"/>
      <c r="P3" s="76"/>
    </row>
    <row r="4" spans="1:16" ht="15.75">
      <c r="A4" s="82" t="s">
        <v>5</v>
      </c>
      <c r="B4" s="82"/>
      <c r="C4" s="82"/>
      <c r="E4" s="83">
        <f>Auslosung!B5</f>
        <v>39698</v>
      </c>
      <c r="F4" s="82"/>
      <c r="G4" s="82"/>
      <c r="H4" s="75" t="str">
        <f>Auslosung!A11</f>
        <v>Chipmunks</v>
      </c>
      <c r="I4" s="75"/>
      <c r="J4" s="75"/>
      <c r="K4" s="75"/>
      <c r="L4" s="75"/>
      <c r="M4" s="75"/>
      <c r="N4" s="75" t="s">
        <v>17</v>
      </c>
      <c r="O4" s="75"/>
      <c r="P4" s="31">
        <v>0.3333333333333333</v>
      </c>
    </row>
    <row r="5" spans="1:16" ht="15.75">
      <c r="A5" s="82" t="s">
        <v>37</v>
      </c>
      <c r="B5" s="82"/>
      <c r="C5" s="82"/>
      <c r="E5" s="82" t="str">
        <f>Auslosung!B6</f>
        <v>ATB Liestal</v>
      </c>
      <c r="F5" s="82"/>
      <c r="G5" s="82"/>
      <c r="H5" s="75" t="str">
        <f>Auslosung!A12</f>
        <v>Tornados</v>
      </c>
      <c r="I5" s="75"/>
      <c r="J5" s="75"/>
      <c r="K5" s="75"/>
      <c r="L5" s="75"/>
      <c r="M5" s="75"/>
      <c r="N5" s="75" t="s">
        <v>18</v>
      </c>
      <c r="O5" s="75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75" t="str">
        <f>Auslosung!A13</f>
        <v>Beavers</v>
      </c>
      <c r="I6" s="75"/>
      <c r="J6" s="75"/>
      <c r="K6" s="75"/>
      <c r="L6" s="75"/>
      <c r="M6" s="75"/>
      <c r="N6" s="75" t="s">
        <v>19</v>
      </c>
      <c r="O6" s="75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75" t="str">
        <f>Auslosung!A14</f>
        <v>Unicycle Tigers 2</v>
      </c>
      <c r="I7" s="75"/>
      <c r="J7" s="75"/>
      <c r="K7" s="75"/>
      <c r="L7" s="75"/>
      <c r="M7" s="75"/>
      <c r="N7" s="81" t="s">
        <v>20</v>
      </c>
      <c r="O7" s="81"/>
      <c r="P7" s="31">
        <v>0.006944444444444444</v>
      </c>
    </row>
    <row r="8" spans="1:16" ht="15.75">
      <c r="A8" s="29"/>
      <c r="B8" s="29"/>
      <c r="C8" s="29"/>
      <c r="E8" s="29"/>
      <c r="F8" s="29"/>
      <c r="G8" s="29"/>
      <c r="H8" s="75" t="str">
        <f>Auslosung!A15</f>
        <v>Magic Flyers</v>
      </c>
      <c r="I8" s="75"/>
      <c r="J8" s="75"/>
      <c r="K8" s="75"/>
      <c r="L8" s="75"/>
      <c r="M8" s="75"/>
      <c r="N8" s="86" t="s">
        <v>25</v>
      </c>
      <c r="O8" s="86"/>
      <c r="P8" s="31">
        <v>0.020833333333333332</v>
      </c>
    </row>
    <row r="9" spans="1:7" ht="18">
      <c r="A9" s="78" t="s">
        <v>26</v>
      </c>
      <c r="B9" s="78"/>
      <c r="C9" s="78"/>
      <c r="D9" s="78"/>
      <c r="E9" s="78"/>
      <c r="F9" s="77">
        <v>0.3229166666666667</v>
      </c>
      <c r="G9" s="77"/>
    </row>
    <row r="10" spans="16:18" ht="15.75">
      <c r="P10" s="76" t="s">
        <v>21</v>
      </c>
      <c r="Q10" s="76"/>
      <c r="R10" s="76"/>
    </row>
    <row r="11" spans="1:21" s="22" customFormat="1" ht="41.25">
      <c r="A11" s="14" t="s">
        <v>6</v>
      </c>
      <c r="B11" s="15" t="s">
        <v>7</v>
      </c>
      <c r="C11" s="15" t="s">
        <v>8</v>
      </c>
      <c r="D11"/>
      <c r="E11" s="16" t="s">
        <v>9</v>
      </c>
      <c r="F11" s="17" t="s">
        <v>10</v>
      </c>
      <c r="G11" s="16" t="s">
        <v>11</v>
      </c>
      <c r="H11"/>
      <c r="I11" s="18" t="s">
        <v>12</v>
      </c>
      <c r="J11" s="19" t="s">
        <v>10</v>
      </c>
      <c r="K11" s="20" t="s">
        <v>12</v>
      </c>
      <c r="L11"/>
      <c r="M11" s="18" t="s">
        <v>13</v>
      </c>
      <c r="N11" s="19" t="s">
        <v>10</v>
      </c>
      <c r="O11" s="20" t="s">
        <v>13</v>
      </c>
      <c r="P11" s="32" t="s">
        <v>22</v>
      </c>
      <c r="Q11" s="32" t="s">
        <v>23</v>
      </c>
      <c r="R11" s="32" t="s">
        <v>24</v>
      </c>
      <c r="S11" s="21"/>
      <c r="T11" s="21"/>
      <c r="U11" s="21"/>
    </row>
    <row r="12" spans="1:21" ht="15">
      <c r="A12" s="23">
        <v>1</v>
      </c>
      <c r="B12" s="24">
        <v>0.3333333333333333</v>
      </c>
      <c r="C12" s="25">
        <f>B12+P5</f>
        <v>0.34027777777777773</v>
      </c>
      <c r="E12" s="34" t="str">
        <f>H4</f>
        <v>Chipmunks</v>
      </c>
      <c r="F12" s="33" t="s">
        <v>10</v>
      </c>
      <c r="G12" s="34" t="str">
        <f>H5</f>
        <v>Tornados</v>
      </c>
      <c r="I12" s="26">
        <v>3</v>
      </c>
      <c r="J12" s="17" t="s">
        <v>10</v>
      </c>
      <c r="K12" s="26">
        <v>2</v>
      </c>
      <c r="M12" s="26">
        <v>2</v>
      </c>
      <c r="N12" s="17" t="s">
        <v>10</v>
      </c>
      <c r="O12" s="26">
        <v>0</v>
      </c>
      <c r="P12" s="27"/>
      <c r="Q12" s="27"/>
      <c r="R12" s="27"/>
      <c r="S12" s="28"/>
      <c r="T12" s="28"/>
      <c r="U12" s="28"/>
    </row>
    <row r="13" spans="1:21" ht="15">
      <c r="A13" s="23">
        <v>3</v>
      </c>
      <c r="B13" s="24">
        <f>C32+P6</f>
        <v>0.3499999999999999</v>
      </c>
      <c r="C13" s="25">
        <f>B13+P5</f>
        <v>0.35694444444444434</v>
      </c>
      <c r="E13" s="34" t="str">
        <f>H6</f>
        <v>Beavers</v>
      </c>
      <c r="F13" s="33" t="s">
        <v>10</v>
      </c>
      <c r="G13" s="34" t="str">
        <f>H7</f>
        <v>Unicycle Tigers 2</v>
      </c>
      <c r="I13" s="26">
        <v>3</v>
      </c>
      <c r="J13" s="17" t="s">
        <v>10</v>
      </c>
      <c r="K13" s="26">
        <v>1</v>
      </c>
      <c r="M13" s="26">
        <v>2</v>
      </c>
      <c r="N13" s="17" t="s">
        <v>10</v>
      </c>
      <c r="O13" s="26">
        <v>0</v>
      </c>
      <c r="P13" s="27"/>
      <c r="Q13" s="27"/>
      <c r="R13" s="27"/>
      <c r="S13" s="28"/>
      <c r="T13" s="28"/>
      <c r="U13" s="28"/>
    </row>
    <row r="14" spans="1:21" ht="15">
      <c r="A14" s="23">
        <v>5</v>
      </c>
      <c r="B14" s="24"/>
      <c r="C14" s="25"/>
      <c r="E14" s="34" t="str">
        <f>H4</f>
        <v>Chipmunks</v>
      </c>
      <c r="F14" s="33" t="s">
        <v>10</v>
      </c>
      <c r="G14" s="34" t="str">
        <f>H8</f>
        <v>Magic Flyers</v>
      </c>
      <c r="I14" s="26">
        <v>3</v>
      </c>
      <c r="J14" s="17" t="s">
        <v>10</v>
      </c>
      <c r="K14" s="26">
        <v>0</v>
      </c>
      <c r="M14" s="26">
        <v>2</v>
      </c>
      <c r="N14" s="17" t="s">
        <v>10</v>
      </c>
      <c r="O14" s="26">
        <v>0</v>
      </c>
      <c r="P14" s="27"/>
      <c r="Q14" s="27"/>
      <c r="R14" s="27"/>
      <c r="S14" s="28"/>
      <c r="T14" s="28"/>
      <c r="U14" s="28"/>
    </row>
    <row r="15" spans="1:21" ht="15">
      <c r="A15" s="23">
        <v>7</v>
      </c>
      <c r="B15" s="24">
        <v>0.35833333333333334</v>
      </c>
      <c r="C15" s="25">
        <f>B15+P5</f>
        <v>0.36527777777777776</v>
      </c>
      <c r="E15" s="34" t="str">
        <f>H5</f>
        <v>Tornados</v>
      </c>
      <c r="F15" s="33" t="s">
        <v>10</v>
      </c>
      <c r="G15" s="34" t="str">
        <f>H6</f>
        <v>Beavers</v>
      </c>
      <c r="I15" s="26">
        <v>0</v>
      </c>
      <c r="J15" s="17" t="s">
        <v>10</v>
      </c>
      <c r="K15" s="26">
        <v>1</v>
      </c>
      <c r="L15">
        <v>0</v>
      </c>
      <c r="M15" s="26">
        <v>0</v>
      </c>
      <c r="N15" s="17" t="s">
        <v>10</v>
      </c>
      <c r="O15" s="26">
        <v>2</v>
      </c>
      <c r="P15" s="27"/>
      <c r="Q15" s="27"/>
      <c r="R15" s="27"/>
      <c r="S15" s="28"/>
      <c r="T15" s="28"/>
      <c r="U15" s="28"/>
    </row>
    <row r="16" spans="1:21" ht="15">
      <c r="A16" s="23">
        <v>9</v>
      </c>
      <c r="B16" s="24"/>
      <c r="C16" s="25"/>
      <c r="E16" s="34" t="str">
        <f>H7</f>
        <v>Unicycle Tigers 2</v>
      </c>
      <c r="F16" s="33" t="s">
        <v>10</v>
      </c>
      <c r="G16" s="34" t="str">
        <f>H8</f>
        <v>Magic Flyers</v>
      </c>
      <c r="I16" s="26">
        <v>3</v>
      </c>
      <c r="J16" s="17" t="s">
        <v>10</v>
      </c>
      <c r="K16" s="26">
        <v>0</v>
      </c>
      <c r="M16" s="26">
        <v>2</v>
      </c>
      <c r="N16" s="17" t="s">
        <v>10</v>
      </c>
      <c r="O16" s="26">
        <v>0</v>
      </c>
      <c r="P16" s="27"/>
      <c r="Q16" s="27"/>
      <c r="R16" s="27"/>
      <c r="S16" s="28"/>
      <c r="T16" s="28"/>
      <c r="U16" s="28"/>
    </row>
    <row r="17" spans="1:21" ht="15">
      <c r="A17" s="23">
        <v>11</v>
      </c>
      <c r="B17" s="24">
        <v>0.375</v>
      </c>
      <c r="C17" s="25">
        <f>B17+P5</f>
        <v>0.3819444444444444</v>
      </c>
      <c r="E17" s="34" t="str">
        <f>H4</f>
        <v>Chipmunks</v>
      </c>
      <c r="F17" s="33" t="s">
        <v>10</v>
      </c>
      <c r="G17" s="34" t="str">
        <f>H6</f>
        <v>Beavers</v>
      </c>
      <c r="I17" s="26">
        <v>0</v>
      </c>
      <c r="J17" s="17" t="s">
        <v>10</v>
      </c>
      <c r="K17" s="26">
        <v>1</v>
      </c>
      <c r="M17" s="26">
        <v>0</v>
      </c>
      <c r="N17" s="17" t="s">
        <v>10</v>
      </c>
      <c r="O17" s="26">
        <v>2</v>
      </c>
      <c r="P17" s="27"/>
      <c r="Q17" s="27"/>
      <c r="R17" s="27"/>
      <c r="S17" s="28"/>
      <c r="T17" s="28"/>
      <c r="U17" s="28"/>
    </row>
    <row r="18" spans="1:21" ht="15">
      <c r="A18" s="23">
        <v>13</v>
      </c>
      <c r="B18" s="24">
        <f>C37+P6</f>
        <v>0.3916666666666666</v>
      </c>
      <c r="C18" s="25">
        <f>B18+P5</f>
        <v>0.398611111111111</v>
      </c>
      <c r="E18" s="34" t="str">
        <f>H5</f>
        <v>Tornados</v>
      </c>
      <c r="F18" s="33" t="s">
        <v>10</v>
      </c>
      <c r="G18" s="34" t="str">
        <f>H7</f>
        <v>Unicycle Tigers 2</v>
      </c>
      <c r="I18" s="26">
        <v>5</v>
      </c>
      <c r="J18" s="17" t="s">
        <v>10</v>
      </c>
      <c r="K18" s="26">
        <v>1</v>
      </c>
      <c r="M18" s="26">
        <v>2</v>
      </c>
      <c r="N18" s="17" t="s">
        <v>10</v>
      </c>
      <c r="O18" s="26">
        <v>0</v>
      </c>
      <c r="P18" s="27"/>
      <c r="Q18" s="27"/>
      <c r="R18" s="27"/>
      <c r="S18" s="28"/>
      <c r="T18" s="28"/>
      <c r="U18" s="28"/>
    </row>
    <row r="19" spans="1:21" ht="15">
      <c r="A19" s="23">
        <v>15</v>
      </c>
      <c r="B19" s="24"/>
      <c r="C19" s="25"/>
      <c r="E19" s="34" t="str">
        <f>H8</f>
        <v>Magic Flyers</v>
      </c>
      <c r="F19" s="33" t="s">
        <v>10</v>
      </c>
      <c r="G19" s="34" t="str">
        <f>H6</f>
        <v>Beavers</v>
      </c>
      <c r="I19" s="26">
        <v>0</v>
      </c>
      <c r="J19" s="17" t="s">
        <v>10</v>
      </c>
      <c r="K19" s="26">
        <v>3</v>
      </c>
      <c r="M19" s="26">
        <v>0</v>
      </c>
      <c r="N19" s="17" t="s">
        <v>10</v>
      </c>
      <c r="O19" s="26">
        <v>2</v>
      </c>
      <c r="P19" s="27"/>
      <c r="Q19" s="27"/>
      <c r="R19" s="27"/>
      <c r="S19" s="28"/>
      <c r="T19" s="28"/>
      <c r="U19" s="28"/>
    </row>
    <row r="20" spans="1:21" ht="15">
      <c r="A20" s="23">
        <v>17</v>
      </c>
      <c r="B20" s="24">
        <v>0.4</v>
      </c>
      <c r="C20" s="25">
        <f>B20+P5</f>
        <v>0.40694444444444444</v>
      </c>
      <c r="E20" s="34" t="str">
        <f>H4</f>
        <v>Chipmunks</v>
      </c>
      <c r="F20" s="33" t="s">
        <v>10</v>
      </c>
      <c r="G20" s="34" t="str">
        <f>H7</f>
        <v>Unicycle Tigers 2</v>
      </c>
      <c r="I20" s="26">
        <v>7</v>
      </c>
      <c r="J20" s="17" t="s">
        <v>10</v>
      </c>
      <c r="K20" s="26">
        <v>1</v>
      </c>
      <c r="M20" s="26">
        <v>2</v>
      </c>
      <c r="N20" s="17" t="s">
        <v>10</v>
      </c>
      <c r="O20" s="26">
        <v>0</v>
      </c>
      <c r="P20" s="27"/>
      <c r="Q20" s="27"/>
      <c r="R20" s="27"/>
      <c r="S20" s="28"/>
      <c r="T20" s="28"/>
      <c r="U20" s="28"/>
    </row>
    <row r="21" spans="1:21" ht="15">
      <c r="A21" s="23">
        <v>19</v>
      </c>
      <c r="B21" s="24"/>
      <c r="C21" s="25"/>
      <c r="E21" s="34" t="str">
        <f>H5</f>
        <v>Tornados</v>
      </c>
      <c r="F21" s="33" t="s">
        <v>10</v>
      </c>
      <c r="G21" s="34" t="str">
        <f>H8</f>
        <v>Magic Flyers</v>
      </c>
      <c r="I21" s="26">
        <v>3</v>
      </c>
      <c r="J21" s="17" t="s">
        <v>10</v>
      </c>
      <c r="K21" s="26">
        <v>0</v>
      </c>
      <c r="M21" s="26">
        <v>2</v>
      </c>
      <c r="N21" s="17" t="s">
        <v>10</v>
      </c>
      <c r="O21" s="26">
        <v>0</v>
      </c>
      <c r="P21" s="27"/>
      <c r="Q21" s="27"/>
      <c r="R21" s="27"/>
      <c r="S21" s="28"/>
      <c r="T21" s="28"/>
      <c r="U21" s="28"/>
    </row>
    <row r="22" spans="1:18" ht="23.25">
      <c r="A22" s="80" t="s">
        <v>51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6" ht="15.75">
      <c r="A23" s="82" t="s">
        <v>14</v>
      </c>
      <c r="B23" s="82"/>
      <c r="C23" s="82"/>
      <c r="E23" s="82" t="str">
        <f>Auslosung!B4</f>
        <v>Liestal</v>
      </c>
      <c r="F23" s="82"/>
      <c r="G23" s="82"/>
      <c r="H23" s="76" t="s">
        <v>15</v>
      </c>
      <c r="I23" s="76"/>
      <c r="J23" s="76"/>
      <c r="K23" s="76"/>
      <c r="L23" s="76"/>
      <c r="M23" s="76"/>
      <c r="N23" s="76" t="s">
        <v>16</v>
      </c>
      <c r="O23" s="76"/>
      <c r="P23" s="76"/>
    </row>
    <row r="24" spans="1:16" ht="15.75">
      <c r="A24" s="82" t="s">
        <v>5</v>
      </c>
      <c r="B24" s="82"/>
      <c r="C24" s="82"/>
      <c r="E24" s="83">
        <f>Auslosung!B5</f>
        <v>39698</v>
      </c>
      <c r="F24" s="82"/>
      <c r="G24" s="82"/>
      <c r="H24" s="75" t="str">
        <f>Auslosung!B11</f>
        <v>Snakes</v>
      </c>
      <c r="I24" s="75"/>
      <c r="J24" s="75"/>
      <c r="K24" s="75"/>
      <c r="L24" s="75"/>
      <c r="M24" s="75"/>
      <c r="N24" s="75" t="s">
        <v>17</v>
      </c>
      <c r="O24" s="75"/>
      <c r="P24" s="31">
        <f>P4</f>
        <v>0.3333333333333333</v>
      </c>
    </row>
    <row r="25" spans="1:16" ht="15.75">
      <c r="A25" s="82" t="s">
        <v>37</v>
      </c>
      <c r="B25" s="82"/>
      <c r="C25" s="82"/>
      <c r="E25" s="82" t="str">
        <f>Auslosung!B6</f>
        <v>ATB Liestal</v>
      </c>
      <c r="F25" s="82"/>
      <c r="G25" s="82"/>
      <c r="H25" s="75" t="str">
        <f>Auslosung!B12</f>
        <v>Kodas</v>
      </c>
      <c r="I25" s="75"/>
      <c r="J25" s="75"/>
      <c r="K25" s="75"/>
      <c r="L25" s="75"/>
      <c r="M25" s="75"/>
      <c r="N25" s="75" t="s">
        <v>18</v>
      </c>
      <c r="O25" s="75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75" t="str">
        <f>Auslosung!B13</f>
        <v>Winti Stars</v>
      </c>
      <c r="I26" s="75"/>
      <c r="J26" s="75"/>
      <c r="K26" s="75"/>
      <c r="L26" s="75"/>
      <c r="M26" s="75"/>
      <c r="N26" s="75" t="s">
        <v>19</v>
      </c>
      <c r="O26" s="75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75" t="str">
        <f>Auslosung!B14</f>
        <v>O'Mally</v>
      </c>
      <c r="I27" s="75"/>
      <c r="J27" s="75"/>
      <c r="K27" s="75"/>
      <c r="L27" s="75"/>
      <c r="M27" s="75"/>
      <c r="N27" s="81" t="s">
        <v>20</v>
      </c>
      <c r="O27" s="81"/>
      <c r="P27" s="31">
        <f>P7</f>
        <v>0.006944444444444444</v>
      </c>
    </row>
    <row r="28" spans="1:13" ht="15.75">
      <c r="A28" s="29"/>
      <c r="B28" s="29"/>
      <c r="C28" s="29"/>
      <c r="E28" s="29"/>
      <c r="F28" s="29"/>
      <c r="G28" s="29"/>
      <c r="H28" s="75" t="str">
        <f>Auslosung!B15</f>
        <v>Flying Bears</v>
      </c>
      <c r="I28" s="75"/>
      <c r="J28" s="75"/>
      <c r="K28" s="75"/>
      <c r="L28" s="75"/>
      <c r="M28" s="75"/>
    </row>
    <row r="29" spans="1:7" ht="18">
      <c r="A29" s="78" t="s">
        <v>26</v>
      </c>
      <c r="B29" s="78"/>
      <c r="C29" s="78"/>
      <c r="D29" s="78"/>
      <c r="E29" s="78"/>
      <c r="F29" s="77">
        <f>F9</f>
        <v>0.3229166666666667</v>
      </c>
      <c r="G29" s="79"/>
    </row>
    <row r="30" spans="16:18" ht="15.75">
      <c r="P30" s="76" t="s">
        <v>21</v>
      </c>
      <c r="Q30" s="76"/>
      <c r="R30" s="76"/>
    </row>
    <row r="31" spans="1:21" s="22" customFormat="1" ht="41.25">
      <c r="A31" s="14" t="s">
        <v>6</v>
      </c>
      <c r="B31" s="15" t="s">
        <v>7</v>
      </c>
      <c r="C31" s="15" t="s">
        <v>8</v>
      </c>
      <c r="D31"/>
      <c r="E31" s="16" t="s">
        <v>9</v>
      </c>
      <c r="F31" s="17" t="s">
        <v>10</v>
      </c>
      <c r="G31" s="16" t="s">
        <v>11</v>
      </c>
      <c r="H31"/>
      <c r="I31" s="18" t="s">
        <v>12</v>
      </c>
      <c r="J31" s="19" t="s">
        <v>10</v>
      </c>
      <c r="K31" s="20" t="s">
        <v>12</v>
      </c>
      <c r="L31"/>
      <c r="M31" s="18" t="s">
        <v>13</v>
      </c>
      <c r="N31" s="19" t="s">
        <v>10</v>
      </c>
      <c r="O31" s="20" t="s">
        <v>13</v>
      </c>
      <c r="P31" s="32" t="s">
        <v>22</v>
      </c>
      <c r="Q31" s="32" t="s">
        <v>23</v>
      </c>
      <c r="R31" s="32" t="s">
        <v>24</v>
      </c>
      <c r="S31" s="21"/>
      <c r="T31" s="21"/>
      <c r="U31" s="21"/>
    </row>
    <row r="32" spans="1:21" ht="15">
      <c r="A32" s="23">
        <v>2</v>
      </c>
      <c r="B32" s="24">
        <v>0.3416666666666666</v>
      </c>
      <c r="C32" s="25">
        <f>B32+P25</f>
        <v>0.34861111111111104</v>
      </c>
      <c r="E32" s="34" t="str">
        <f>H24</f>
        <v>Snakes</v>
      </c>
      <c r="F32" s="33" t="s">
        <v>10</v>
      </c>
      <c r="G32" s="34" t="str">
        <f>H25</f>
        <v>Kodas</v>
      </c>
      <c r="I32" s="26">
        <v>1</v>
      </c>
      <c r="J32" s="17" t="s">
        <v>10</v>
      </c>
      <c r="K32" s="26">
        <v>0</v>
      </c>
      <c r="M32" s="26">
        <v>2</v>
      </c>
      <c r="N32" s="17" t="s">
        <v>10</v>
      </c>
      <c r="O32" s="26">
        <v>0</v>
      </c>
      <c r="P32" s="27"/>
      <c r="Q32" s="27"/>
      <c r="R32" s="27"/>
      <c r="S32" s="28"/>
      <c r="T32" s="28"/>
      <c r="U32" s="28"/>
    </row>
    <row r="33" spans="1:21" ht="15">
      <c r="A33" s="23">
        <v>4</v>
      </c>
      <c r="B33" s="24"/>
      <c r="C33" s="25"/>
      <c r="E33" s="34" t="str">
        <f>H26</f>
        <v>Winti Stars</v>
      </c>
      <c r="F33" s="33" t="s">
        <v>10</v>
      </c>
      <c r="G33" s="34" t="str">
        <f>H27</f>
        <v>O'Mally</v>
      </c>
      <c r="I33" s="26">
        <v>3</v>
      </c>
      <c r="J33" s="17" t="s">
        <v>10</v>
      </c>
      <c r="K33" s="26">
        <v>0</v>
      </c>
      <c r="M33" s="26">
        <v>2</v>
      </c>
      <c r="N33" s="17" t="s">
        <v>10</v>
      </c>
      <c r="O33" s="26">
        <v>0</v>
      </c>
      <c r="P33" s="27"/>
      <c r="Q33" s="27"/>
      <c r="R33" s="27"/>
      <c r="S33" s="28"/>
      <c r="T33" s="28"/>
      <c r="U33" s="28"/>
    </row>
    <row r="34" spans="1:21" ht="15">
      <c r="A34" s="23">
        <v>6</v>
      </c>
      <c r="B34" s="24"/>
      <c r="C34" s="25"/>
      <c r="E34" s="34" t="str">
        <f>H24</f>
        <v>Snakes</v>
      </c>
      <c r="F34" s="33" t="s">
        <v>10</v>
      </c>
      <c r="G34" s="34" t="str">
        <f>H28</f>
        <v>Flying Bears</v>
      </c>
      <c r="I34" s="26">
        <v>3</v>
      </c>
      <c r="J34" s="17" t="s">
        <v>10</v>
      </c>
      <c r="K34" s="26">
        <v>0</v>
      </c>
      <c r="M34" s="26">
        <v>2</v>
      </c>
      <c r="N34" s="17" t="s">
        <v>10</v>
      </c>
      <c r="O34" s="26">
        <v>0</v>
      </c>
      <c r="P34" s="27"/>
      <c r="Q34" s="27"/>
      <c r="R34" s="27"/>
      <c r="S34" s="28"/>
      <c r="T34" s="28"/>
      <c r="U34" s="28"/>
    </row>
    <row r="35" spans="1:21" ht="15">
      <c r="A35" s="23">
        <v>8</v>
      </c>
      <c r="B35" s="24">
        <f>C15+P26</f>
        <v>0.36666666666666664</v>
      </c>
      <c r="C35" s="25">
        <f>B35+P25</f>
        <v>0.37361111111111106</v>
      </c>
      <c r="E35" s="34" t="str">
        <f>H25</f>
        <v>Kodas</v>
      </c>
      <c r="F35" s="33" t="s">
        <v>10</v>
      </c>
      <c r="G35" s="34" t="str">
        <f>H26</f>
        <v>Winti Stars</v>
      </c>
      <c r="I35" s="26">
        <v>6</v>
      </c>
      <c r="J35" s="17" t="s">
        <v>10</v>
      </c>
      <c r="K35" s="26">
        <v>0</v>
      </c>
      <c r="M35" s="26">
        <v>2</v>
      </c>
      <c r="N35" s="17" t="s">
        <v>10</v>
      </c>
      <c r="O35" s="26">
        <v>0</v>
      </c>
      <c r="P35" s="27"/>
      <c r="Q35" s="27"/>
      <c r="R35" s="27"/>
      <c r="S35" s="28"/>
      <c r="T35" s="28"/>
      <c r="U35" s="28"/>
    </row>
    <row r="36" spans="1:21" ht="15">
      <c r="A36" s="23">
        <v>10</v>
      </c>
      <c r="B36" s="24"/>
      <c r="C36" s="25"/>
      <c r="E36" s="34" t="str">
        <f>H27</f>
        <v>O'Mally</v>
      </c>
      <c r="F36" s="33" t="s">
        <v>10</v>
      </c>
      <c r="G36" s="34" t="str">
        <f>H28</f>
        <v>Flying Bears</v>
      </c>
      <c r="I36" s="26">
        <v>0</v>
      </c>
      <c r="J36" s="17" t="s">
        <v>10</v>
      </c>
      <c r="K36" s="26">
        <v>0</v>
      </c>
      <c r="M36" s="26">
        <v>0</v>
      </c>
      <c r="N36" s="17" t="s">
        <v>10</v>
      </c>
      <c r="O36" s="26">
        <v>0</v>
      </c>
      <c r="P36" s="27"/>
      <c r="Q36" s="27"/>
      <c r="R36" s="27"/>
      <c r="S36" s="28"/>
      <c r="T36" s="28"/>
      <c r="U36" s="28"/>
    </row>
    <row r="37" spans="1:21" ht="15">
      <c r="A37" s="23">
        <v>12</v>
      </c>
      <c r="B37" s="24">
        <v>0.3833333333333333</v>
      </c>
      <c r="C37" s="25">
        <f>B37+P25</f>
        <v>0.3902777777777777</v>
      </c>
      <c r="E37" s="34" t="str">
        <f>H24</f>
        <v>Snakes</v>
      </c>
      <c r="F37" s="33" t="s">
        <v>10</v>
      </c>
      <c r="G37" s="34" t="str">
        <f>H26</f>
        <v>Winti Stars</v>
      </c>
      <c r="I37" s="26">
        <v>6</v>
      </c>
      <c r="J37" s="17" t="s">
        <v>10</v>
      </c>
      <c r="K37" s="26">
        <v>0</v>
      </c>
      <c r="M37" s="26">
        <v>2</v>
      </c>
      <c r="N37" s="17" t="s">
        <v>10</v>
      </c>
      <c r="O37" s="26">
        <v>0</v>
      </c>
      <c r="P37" s="27"/>
      <c r="Q37" s="27"/>
      <c r="R37" s="27"/>
      <c r="S37" s="28"/>
      <c r="T37" s="28"/>
      <c r="U37" s="28"/>
    </row>
    <row r="38" spans="1:21" ht="15">
      <c r="A38" s="23">
        <v>14</v>
      </c>
      <c r="B38" s="24"/>
      <c r="C38" s="25"/>
      <c r="E38" s="34" t="str">
        <f>H25</f>
        <v>Kodas</v>
      </c>
      <c r="F38" s="33" t="s">
        <v>10</v>
      </c>
      <c r="G38" s="34" t="str">
        <f>H27</f>
        <v>O'Mally</v>
      </c>
      <c r="I38" s="26">
        <v>3</v>
      </c>
      <c r="J38" s="17" t="s">
        <v>10</v>
      </c>
      <c r="K38" s="26">
        <v>0</v>
      </c>
      <c r="M38" s="26">
        <v>2</v>
      </c>
      <c r="N38" s="17" t="s">
        <v>10</v>
      </c>
      <c r="O38" s="26">
        <v>0</v>
      </c>
      <c r="P38" s="27"/>
      <c r="Q38" s="27"/>
      <c r="R38" s="27"/>
      <c r="S38" s="28"/>
      <c r="T38" s="28"/>
      <c r="U38" s="28"/>
    </row>
    <row r="39" spans="1:21" ht="15">
      <c r="A39" s="23">
        <v>16</v>
      </c>
      <c r="B39" s="24"/>
      <c r="C39" s="25"/>
      <c r="E39" s="34" t="str">
        <f>H28</f>
        <v>Flying Bears</v>
      </c>
      <c r="F39" s="33" t="s">
        <v>10</v>
      </c>
      <c r="G39" s="34" t="str">
        <f>H26</f>
        <v>Winti Stars</v>
      </c>
      <c r="I39" s="26">
        <v>0</v>
      </c>
      <c r="J39" s="17" t="s">
        <v>10</v>
      </c>
      <c r="K39" s="26">
        <v>3</v>
      </c>
      <c r="M39" s="26">
        <v>0</v>
      </c>
      <c r="N39" s="17" t="s">
        <v>10</v>
      </c>
      <c r="O39" s="26">
        <v>2</v>
      </c>
      <c r="P39" s="27"/>
      <c r="Q39" s="27"/>
      <c r="R39" s="27"/>
      <c r="S39" s="28"/>
      <c r="T39" s="28"/>
      <c r="U39" s="28"/>
    </row>
    <row r="40" spans="1:21" ht="15">
      <c r="A40" s="23">
        <v>18</v>
      </c>
      <c r="B40" s="24"/>
      <c r="C40" s="25"/>
      <c r="E40" s="34" t="str">
        <f>H24</f>
        <v>Snakes</v>
      </c>
      <c r="F40" s="33" t="s">
        <v>10</v>
      </c>
      <c r="G40" s="34" t="str">
        <f>H27</f>
        <v>O'Mally</v>
      </c>
      <c r="I40" s="26">
        <v>3</v>
      </c>
      <c r="J40" s="17" t="s">
        <v>10</v>
      </c>
      <c r="K40" s="26">
        <v>0</v>
      </c>
      <c r="M40" s="26">
        <v>2</v>
      </c>
      <c r="N40" s="17" t="s">
        <v>10</v>
      </c>
      <c r="O40" s="26">
        <v>0</v>
      </c>
      <c r="P40" s="27"/>
      <c r="Q40" s="27"/>
      <c r="R40" s="27"/>
      <c r="S40" s="28"/>
      <c r="T40" s="28"/>
      <c r="U40" s="28"/>
    </row>
    <row r="41" spans="1:21" ht="15">
      <c r="A41" s="23">
        <v>20</v>
      </c>
      <c r="B41" s="24"/>
      <c r="C41" s="25"/>
      <c r="E41" s="34" t="str">
        <f>H25</f>
        <v>Kodas</v>
      </c>
      <c r="F41" s="33" t="s">
        <v>10</v>
      </c>
      <c r="G41" s="34" t="str">
        <f>H28</f>
        <v>Flying Bears</v>
      </c>
      <c r="I41" s="26">
        <v>0</v>
      </c>
      <c r="J41" s="17" t="s">
        <v>10</v>
      </c>
      <c r="K41" s="26">
        <v>3</v>
      </c>
      <c r="M41" s="26">
        <v>0</v>
      </c>
      <c r="N41" s="17" t="s">
        <v>10</v>
      </c>
      <c r="O41" s="26">
        <v>2</v>
      </c>
      <c r="P41" s="27"/>
      <c r="Q41" s="27"/>
      <c r="R41" s="27"/>
      <c r="S41" s="28"/>
      <c r="T41" s="28"/>
      <c r="U41" s="28"/>
    </row>
    <row r="43" spans="1:18" ht="20.25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21" ht="15">
      <c r="A44" s="23">
        <v>21</v>
      </c>
      <c r="B44" s="24">
        <v>0.40972222222222227</v>
      </c>
      <c r="C44" s="25">
        <f>B44+P25</f>
        <v>0.4166666666666667</v>
      </c>
      <c r="E44" s="34" t="str">
        <f>Resultate!B11</f>
        <v>Beavers</v>
      </c>
      <c r="F44" s="33" t="s">
        <v>10</v>
      </c>
      <c r="G44" s="34" t="str">
        <f>Resultate!B22</f>
        <v>Kodas</v>
      </c>
      <c r="I44" s="26">
        <v>5</v>
      </c>
      <c r="J44" s="17" t="s">
        <v>10</v>
      </c>
      <c r="K44" s="26">
        <v>1</v>
      </c>
      <c r="M44" s="26">
        <v>2</v>
      </c>
      <c r="N44" s="17" t="s">
        <v>10</v>
      </c>
      <c r="O44" s="26">
        <v>0</v>
      </c>
      <c r="P44" s="27"/>
      <c r="Q44" s="27"/>
      <c r="R44" s="27"/>
      <c r="S44" s="28"/>
      <c r="T44" s="28"/>
      <c r="U44" s="28"/>
    </row>
    <row r="45" spans="1:21" ht="15">
      <c r="A45" s="23">
        <v>22</v>
      </c>
      <c r="B45" s="24">
        <f>C44+P26</f>
        <v>0.41805555555555557</v>
      </c>
      <c r="C45" s="25">
        <f>B45+P25</f>
        <v>0.425</v>
      </c>
      <c r="E45" s="34" t="str">
        <f>Resultate!B21</f>
        <v>Snakes</v>
      </c>
      <c r="F45" s="33" t="s">
        <v>10</v>
      </c>
      <c r="G45" s="34" t="str">
        <f>Resultate!B12</f>
        <v>Chipmunks</v>
      </c>
      <c r="I45" s="26">
        <v>1</v>
      </c>
      <c r="J45" s="17" t="s">
        <v>10</v>
      </c>
      <c r="K45" s="26">
        <v>3</v>
      </c>
      <c r="M45" s="26">
        <v>0</v>
      </c>
      <c r="N45" s="17" t="s">
        <v>10</v>
      </c>
      <c r="O45" s="26">
        <v>2</v>
      </c>
      <c r="P45" s="27"/>
      <c r="Q45" s="27"/>
      <c r="R45" s="27"/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56"/>
      <c r="Q46" s="56"/>
      <c r="R46" s="56"/>
      <c r="S46" s="28"/>
      <c r="T46" s="28"/>
      <c r="U46" s="28"/>
    </row>
    <row r="47" spans="5:7" ht="12.75">
      <c r="E47" s="58" t="s">
        <v>41</v>
      </c>
      <c r="F47" s="22"/>
      <c r="G47" s="58" t="s">
        <v>42</v>
      </c>
    </row>
    <row r="48" spans="5:7" ht="12.75">
      <c r="E48" s="8" t="str">
        <f>E44</f>
        <v>Beavers</v>
      </c>
      <c r="G48" s="8" t="str">
        <f>G44</f>
        <v>Kodas</v>
      </c>
    </row>
    <row r="49" spans="5:7" ht="12.75">
      <c r="E49" s="8" t="str">
        <f>G45</f>
        <v>Chipmunks</v>
      </c>
      <c r="G49" s="8" t="str">
        <f>E45</f>
        <v>Snakes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74" t="s">
        <v>38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15.75">
      <c r="A52" s="73" t="s">
        <v>39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21" ht="15">
      <c r="A53" s="23">
        <v>23</v>
      </c>
      <c r="B53" s="24"/>
      <c r="C53" s="25"/>
      <c r="E53" s="34" t="s">
        <v>68</v>
      </c>
      <c r="F53" s="33" t="s">
        <v>10</v>
      </c>
      <c r="G53" s="34" t="s">
        <v>57</v>
      </c>
      <c r="I53" s="26">
        <v>0</v>
      </c>
      <c r="J53" s="17" t="s">
        <v>10</v>
      </c>
      <c r="K53" s="26">
        <v>0</v>
      </c>
      <c r="M53" s="26">
        <v>0</v>
      </c>
      <c r="N53" s="17" t="s">
        <v>10</v>
      </c>
      <c r="O53" s="26">
        <v>0</v>
      </c>
      <c r="P53" s="27"/>
      <c r="Q53" s="27"/>
      <c r="R53" s="27"/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41</v>
      </c>
      <c r="F55" s="22"/>
      <c r="G55" s="58" t="s">
        <v>42</v>
      </c>
    </row>
    <row r="56" spans="5:7" ht="12.75">
      <c r="E56" s="8"/>
      <c r="G56" s="8"/>
    </row>
    <row r="57" spans="1:18" ht="15.75">
      <c r="A57" s="73" t="s">
        <v>43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21" ht="15">
      <c r="A58" s="23">
        <v>1</v>
      </c>
      <c r="B58" s="24"/>
      <c r="C58" s="25"/>
      <c r="E58" s="34" t="s">
        <v>69</v>
      </c>
      <c r="F58" s="33" t="s">
        <v>10</v>
      </c>
      <c r="G58" s="34" t="s">
        <v>58</v>
      </c>
      <c r="I58" s="26">
        <v>3</v>
      </c>
      <c r="J58" s="17" t="s">
        <v>10</v>
      </c>
      <c r="K58" s="26">
        <v>0</v>
      </c>
      <c r="M58" s="26">
        <v>2</v>
      </c>
      <c r="N58" s="17" t="s">
        <v>10</v>
      </c>
      <c r="O58" s="26">
        <v>0</v>
      </c>
      <c r="P58" s="27"/>
      <c r="Q58" s="27"/>
      <c r="R58" s="27"/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41</v>
      </c>
      <c r="F60" s="22"/>
      <c r="G60" s="58" t="s">
        <v>42</v>
      </c>
    </row>
    <row r="61" spans="5:7" ht="12.75">
      <c r="E61" s="8" t="str">
        <f>E58</f>
        <v>Tigers</v>
      </c>
      <c r="G61" s="8"/>
    </row>
    <row r="62" spans="1:18" ht="15.75">
      <c r="A62" s="73" t="s">
        <v>44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21" ht="15">
      <c r="A63" s="23">
        <v>1</v>
      </c>
      <c r="B63" s="24">
        <v>0.4263888888888889</v>
      </c>
      <c r="C63" s="25">
        <f>B63+P25</f>
        <v>0.4333333333333333</v>
      </c>
      <c r="E63" s="34" t="str">
        <f>Resultate!B13</f>
        <v>Tornados</v>
      </c>
      <c r="F63" s="33" t="s">
        <v>10</v>
      </c>
      <c r="G63" s="34" t="str">
        <f>Resultate!B23</f>
        <v>Winti Stars</v>
      </c>
      <c r="I63" s="26">
        <v>6</v>
      </c>
      <c r="J63" s="17" t="s">
        <v>10</v>
      </c>
      <c r="K63" s="26">
        <v>0</v>
      </c>
      <c r="M63" s="26">
        <v>2</v>
      </c>
      <c r="N63" s="17" t="s">
        <v>10</v>
      </c>
      <c r="O63" s="26">
        <v>0</v>
      </c>
      <c r="P63" s="27"/>
      <c r="Q63" s="27"/>
      <c r="R63" s="27"/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41</v>
      </c>
      <c r="F65" s="22"/>
      <c r="G65" s="58" t="s">
        <v>42</v>
      </c>
    </row>
    <row r="66" spans="5:7" ht="12.75">
      <c r="E66" s="8" t="str">
        <f>E63</f>
        <v>Tornados</v>
      </c>
      <c r="G66" s="8" t="str">
        <f>G63</f>
        <v>Winti Stars</v>
      </c>
    </row>
    <row r="67" spans="1:18" ht="15.75">
      <c r="A67" s="73" t="s">
        <v>45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21" ht="15">
      <c r="A68" s="23">
        <v>1</v>
      </c>
      <c r="B68" s="24">
        <f>C63+P26</f>
        <v>0.4347222222222222</v>
      </c>
      <c r="C68" s="25">
        <f>B68+P25</f>
        <v>0.4416666666666666</v>
      </c>
      <c r="E68" s="34" t="str">
        <f>G48</f>
        <v>Kodas</v>
      </c>
      <c r="F68" s="33" t="s">
        <v>10</v>
      </c>
      <c r="G68" s="34" t="str">
        <f>G49</f>
        <v>Snakes</v>
      </c>
      <c r="I68" s="26">
        <v>2</v>
      </c>
      <c r="J68" s="17" t="s">
        <v>10</v>
      </c>
      <c r="K68" s="26">
        <v>3</v>
      </c>
      <c r="M68" s="26">
        <v>0</v>
      </c>
      <c r="N68" s="17" t="s">
        <v>10</v>
      </c>
      <c r="O68" s="26">
        <v>2</v>
      </c>
      <c r="P68" s="27"/>
      <c r="Q68" s="27"/>
      <c r="R68" s="27"/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41</v>
      </c>
      <c r="F70" s="22"/>
      <c r="G70" s="58" t="s">
        <v>42</v>
      </c>
    </row>
    <row r="71" spans="5:7" ht="12.75">
      <c r="E71" s="8" t="str">
        <f>G68</f>
        <v>Snakes</v>
      </c>
      <c r="G71" s="8" t="str">
        <f>E68</f>
        <v>Kodas</v>
      </c>
    </row>
    <row r="72" spans="1:18" ht="15.75">
      <c r="A72" s="73" t="s">
        <v>46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21" ht="15">
      <c r="A73" s="23">
        <v>1</v>
      </c>
      <c r="B73" s="24">
        <f>C68+P26</f>
        <v>0.4430555555555555</v>
      </c>
      <c r="C73" s="25">
        <f>B73+P25</f>
        <v>0.4499999999999999</v>
      </c>
      <c r="E73" s="34" t="str">
        <f>E48</f>
        <v>Beavers</v>
      </c>
      <c r="F73" s="33" t="s">
        <v>10</v>
      </c>
      <c r="G73" s="34" t="str">
        <f>E49</f>
        <v>Chipmunks</v>
      </c>
      <c r="I73" s="26">
        <v>1</v>
      </c>
      <c r="J73" s="17" t="s">
        <v>10</v>
      </c>
      <c r="K73" s="26">
        <v>0</v>
      </c>
      <c r="M73" s="26">
        <v>2</v>
      </c>
      <c r="N73" s="17" t="s">
        <v>10</v>
      </c>
      <c r="O73" s="26">
        <v>0</v>
      </c>
      <c r="P73" s="27"/>
      <c r="Q73" s="27"/>
      <c r="R73" s="27"/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41</v>
      </c>
      <c r="F75" s="22"/>
      <c r="G75" s="58" t="s">
        <v>42</v>
      </c>
    </row>
    <row r="76" spans="5:7" ht="12.75">
      <c r="E76" s="8" t="str">
        <f>E73</f>
        <v>Beavers</v>
      </c>
      <c r="G76" s="8" t="str">
        <f>G73</f>
        <v>Chipmunks</v>
      </c>
    </row>
  </sheetData>
  <mergeCells count="53"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  <mergeCell ref="E4:G4"/>
    <mergeCell ref="E5:G5"/>
    <mergeCell ref="N7:O7"/>
    <mergeCell ref="H3:M3"/>
    <mergeCell ref="H4:M4"/>
    <mergeCell ref="H5:M5"/>
    <mergeCell ref="H6:M6"/>
    <mergeCell ref="N3:P3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H25:M25"/>
    <mergeCell ref="N25:O25"/>
    <mergeCell ref="A24:C24"/>
    <mergeCell ref="E24:G24"/>
    <mergeCell ref="H24:M24"/>
    <mergeCell ref="N24:O24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A51:R51"/>
    <mergeCell ref="A52:R52"/>
    <mergeCell ref="A43:R43"/>
    <mergeCell ref="H28:M28"/>
    <mergeCell ref="P30:R30"/>
    <mergeCell ref="A57:R57"/>
    <mergeCell ref="A62:R62"/>
    <mergeCell ref="A67:R67"/>
    <mergeCell ref="A72:R7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1">
      <selection activeCell="Y31" sqref="Y31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</cols>
  <sheetData>
    <row r="1" spans="1:18" ht="18">
      <c r="A1" s="109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82" t="s">
        <v>4</v>
      </c>
      <c r="B3" s="82"/>
      <c r="C3" s="82" t="str">
        <f>Auslosung!B4</f>
        <v>Liestal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08"/>
      <c r="P3" s="108"/>
      <c r="Q3" s="108"/>
      <c r="R3" s="108"/>
    </row>
    <row r="4" spans="1:18" ht="15.75">
      <c r="A4" s="82" t="s">
        <v>5</v>
      </c>
      <c r="B4" s="82"/>
      <c r="C4" s="83">
        <f>Auslosung!B5</f>
        <v>39698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8"/>
      <c r="P4" s="108"/>
      <c r="Q4" s="108"/>
      <c r="R4" s="108"/>
    </row>
    <row r="5" spans="1:18" ht="15.75">
      <c r="A5" s="82" t="s">
        <v>37</v>
      </c>
      <c r="B5" s="82"/>
      <c r="C5" s="82" t="str">
        <f>Auslosung!B6</f>
        <v>ATB Liestal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08"/>
      <c r="P5" s="108"/>
      <c r="Q5" s="108"/>
      <c r="R5" s="108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99" t="s">
        <v>48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100" t="s">
        <v>27</v>
      </c>
      <c r="D9" s="101"/>
      <c r="E9" s="102"/>
      <c r="F9" s="103" t="s">
        <v>28</v>
      </c>
      <c r="G9" s="104"/>
      <c r="H9" s="105"/>
      <c r="I9" s="100" t="s">
        <v>29</v>
      </c>
      <c r="J9" s="101"/>
      <c r="K9" s="102"/>
      <c r="L9" s="103" t="s">
        <v>30</v>
      </c>
      <c r="M9" s="104"/>
      <c r="N9" s="105"/>
      <c r="O9" s="103" t="s">
        <v>31</v>
      </c>
      <c r="P9" s="104"/>
      <c r="Q9" s="105"/>
      <c r="R9" s="106" t="s">
        <v>32</v>
      </c>
    </row>
    <row r="10" spans="1:18" ht="72">
      <c r="A10" s="35" t="s">
        <v>33</v>
      </c>
      <c r="B10" s="21" t="s">
        <v>34</v>
      </c>
      <c r="C10" s="36" t="s">
        <v>35</v>
      </c>
      <c r="D10" s="37" t="s">
        <v>36</v>
      </c>
      <c r="E10" s="38" t="s">
        <v>13</v>
      </c>
      <c r="F10" s="39" t="s">
        <v>35</v>
      </c>
      <c r="G10" s="40" t="s">
        <v>36</v>
      </c>
      <c r="H10" s="41" t="s">
        <v>13</v>
      </c>
      <c r="I10" s="36" t="s">
        <v>35</v>
      </c>
      <c r="J10" s="37" t="s">
        <v>36</v>
      </c>
      <c r="K10" s="38" t="s">
        <v>13</v>
      </c>
      <c r="L10" s="39" t="s">
        <v>35</v>
      </c>
      <c r="M10" s="40" t="s">
        <v>36</v>
      </c>
      <c r="N10" s="41" t="s">
        <v>13</v>
      </c>
      <c r="O10" s="39" t="s">
        <v>35</v>
      </c>
      <c r="P10" s="40" t="s">
        <v>36</v>
      </c>
      <c r="Q10" s="41" t="s">
        <v>13</v>
      </c>
      <c r="R10" s="107"/>
    </row>
    <row r="11" spans="1:18" ht="14.25">
      <c r="A11" s="22">
        <v>1</v>
      </c>
      <c r="B11" s="42" t="str">
        <f>Spielpläne!H6</f>
        <v>Beavers</v>
      </c>
      <c r="C11" s="43">
        <f>Spielpläne!I13</f>
        <v>3</v>
      </c>
      <c r="D11" s="44">
        <f>Spielpläne!K13</f>
        <v>1</v>
      </c>
      <c r="E11" s="45">
        <f>Spielpläne!M13</f>
        <v>2</v>
      </c>
      <c r="F11" s="46">
        <f>Spielpläne!K15</f>
        <v>1</v>
      </c>
      <c r="G11" s="8">
        <f>Spielpläne!I15</f>
        <v>0</v>
      </c>
      <c r="H11" s="47">
        <f>Spielpläne!O15</f>
        <v>2</v>
      </c>
      <c r="I11" s="43">
        <f>Spielpläne!K17</f>
        <v>1</v>
      </c>
      <c r="J11" s="44">
        <f>Spielpläne!I17</f>
        <v>0</v>
      </c>
      <c r="K11" s="45">
        <f>Spielpläne!O17</f>
        <v>2</v>
      </c>
      <c r="L11" s="46">
        <f>Spielpläne!K19</f>
        <v>3</v>
      </c>
      <c r="M11" s="8">
        <f>Spielpläne!I19</f>
        <v>0</v>
      </c>
      <c r="N11" s="47">
        <f>Spielpläne!O19</f>
        <v>2</v>
      </c>
      <c r="O11" s="46">
        <f aca="true" t="shared" si="0" ref="O11:Q15">C11+F11+I11+L11</f>
        <v>8</v>
      </c>
      <c r="P11" s="8">
        <f t="shared" si="0"/>
        <v>1</v>
      </c>
      <c r="Q11" s="47">
        <f t="shared" si="0"/>
        <v>8</v>
      </c>
      <c r="R11" s="51">
        <f>O11-P11</f>
        <v>7</v>
      </c>
    </row>
    <row r="12" spans="1:18" ht="14.25">
      <c r="A12" s="22">
        <v>2</v>
      </c>
      <c r="B12" s="42" t="str">
        <f>Spielpläne!H4</f>
        <v>Chipmunks</v>
      </c>
      <c r="C12" s="43">
        <f>Spielpläne!I12</f>
        <v>3</v>
      </c>
      <c r="D12" s="44">
        <f>Spielpläne!K12</f>
        <v>2</v>
      </c>
      <c r="E12" s="45">
        <f>Spielpläne!M12</f>
        <v>2</v>
      </c>
      <c r="F12" s="46">
        <f>Spielpläne!I14</f>
        <v>3</v>
      </c>
      <c r="G12" s="8">
        <f>Spielpläne!K14</f>
        <v>0</v>
      </c>
      <c r="H12" s="47">
        <f>Spielpläne!M14</f>
        <v>2</v>
      </c>
      <c r="I12" s="43">
        <f>Spielpläne!I17</f>
        <v>0</v>
      </c>
      <c r="J12" s="44">
        <f>Spielpläne!K17</f>
        <v>1</v>
      </c>
      <c r="K12" s="45">
        <f>Spielpläne!M17</f>
        <v>0</v>
      </c>
      <c r="L12" s="46">
        <f>Spielpläne!I20</f>
        <v>7</v>
      </c>
      <c r="M12" s="8">
        <f>Spielpläne!K20</f>
        <v>1</v>
      </c>
      <c r="N12" s="47">
        <f>Spielpläne!M20</f>
        <v>2</v>
      </c>
      <c r="O12" s="46">
        <f t="shared" si="0"/>
        <v>13</v>
      </c>
      <c r="P12" s="8">
        <f t="shared" si="0"/>
        <v>4</v>
      </c>
      <c r="Q12" s="47">
        <f t="shared" si="0"/>
        <v>6</v>
      </c>
      <c r="R12" s="51">
        <f>O12-P12</f>
        <v>9</v>
      </c>
    </row>
    <row r="13" spans="1:18" ht="14.25">
      <c r="A13" s="22">
        <v>3</v>
      </c>
      <c r="B13" s="42" t="str">
        <f>Spielpläne!H5</f>
        <v>Tornados</v>
      </c>
      <c r="C13" s="43">
        <f>Spielpläne!K12</f>
        <v>2</v>
      </c>
      <c r="D13" s="44">
        <f>Spielpläne!I12</f>
        <v>3</v>
      </c>
      <c r="E13" s="45">
        <f>Spielpläne!O12</f>
        <v>0</v>
      </c>
      <c r="F13" s="46">
        <f>Spielpläne!I15</f>
        <v>0</v>
      </c>
      <c r="G13" s="8">
        <f>Spielpläne!K15</f>
        <v>1</v>
      </c>
      <c r="H13" s="47">
        <f>Spielpläne!M15</f>
        <v>0</v>
      </c>
      <c r="I13" s="43">
        <f>Spielpläne!I18</f>
        <v>5</v>
      </c>
      <c r="J13" s="44">
        <f>Spielpläne!K18</f>
        <v>1</v>
      </c>
      <c r="K13" s="45">
        <f>Spielpläne!M18</f>
        <v>2</v>
      </c>
      <c r="L13" s="46">
        <f>Spielpläne!I21</f>
        <v>3</v>
      </c>
      <c r="M13" s="8">
        <f>Spielpläne!K21</f>
        <v>0</v>
      </c>
      <c r="N13" s="47">
        <f>Spielpläne!M21</f>
        <v>2</v>
      </c>
      <c r="O13" s="46">
        <f t="shared" si="0"/>
        <v>10</v>
      </c>
      <c r="P13" s="8">
        <f t="shared" si="0"/>
        <v>5</v>
      </c>
      <c r="Q13" s="47">
        <f t="shared" si="0"/>
        <v>4</v>
      </c>
      <c r="R13" s="51">
        <f>O13-P13</f>
        <v>5</v>
      </c>
    </row>
    <row r="14" spans="1:18" ht="14.25">
      <c r="A14" s="22">
        <v>4</v>
      </c>
      <c r="B14" s="42" t="str">
        <f>Spielpläne!H7</f>
        <v>Unicycle Tigers 2</v>
      </c>
      <c r="C14" s="43">
        <f>Spielpläne!K13</f>
        <v>1</v>
      </c>
      <c r="D14" s="44">
        <f>Spielpläne!I13</f>
        <v>3</v>
      </c>
      <c r="E14" s="45">
        <f>Spielpläne!O13</f>
        <v>0</v>
      </c>
      <c r="F14" s="46">
        <f>Spielpläne!I16</f>
        <v>3</v>
      </c>
      <c r="G14" s="8">
        <f>Spielpläne!K16</f>
        <v>0</v>
      </c>
      <c r="H14" s="47">
        <f>Spielpläne!M16</f>
        <v>2</v>
      </c>
      <c r="I14" s="43">
        <f>Spielpläne!K18</f>
        <v>1</v>
      </c>
      <c r="J14" s="44">
        <f>Spielpläne!I18</f>
        <v>5</v>
      </c>
      <c r="K14" s="45">
        <f>Spielpläne!O18</f>
        <v>0</v>
      </c>
      <c r="L14" s="46">
        <f>Spielpläne!K20</f>
        <v>1</v>
      </c>
      <c r="M14" s="8">
        <f>Spielpläne!I20</f>
        <v>7</v>
      </c>
      <c r="N14" s="47">
        <f>Spielpläne!O20</f>
        <v>0</v>
      </c>
      <c r="O14" s="46">
        <f t="shared" si="0"/>
        <v>6</v>
      </c>
      <c r="P14" s="8">
        <f t="shared" si="0"/>
        <v>15</v>
      </c>
      <c r="Q14" s="47">
        <f t="shared" si="0"/>
        <v>2</v>
      </c>
      <c r="R14" s="51">
        <f>O14-P14</f>
        <v>-9</v>
      </c>
    </row>
    <row r="15" spans="1:18" ht="14.25">
      <c r="A15" s="22">
        <v>5</v>
      </c>
      <c r="B15" s="42" t="str">
        <f>Spielpläne!H8</f>
        <v>Magic Flyers</v>
      </c>
      <c r="C15" s="43">
        <f>Spielpläne!K14</f>
        <v>0</v>
      </c>
      <c r="D15" s="44">
        <f>Spielpläne!I14</f>
        <v>3</v>
      </c>
      <c r="E15" s="45">
        <f>Spielpläne!O14</f>
        <v>0</v>
      </c>
      <c r="F15" s="46">
        <f>Spielpläne!K16</f>
        <v>0</v>
      </c>
      <c r="G15" s="8">
        <f>Spielpläne!I16</f>
        <v>3</v>
      </c>
      <c r="H15" s="47">
        <f>Spielpläne!O16</f>
        <v>0</v>
      </c>
      <c r="I15" s="43">
        <f>Spielpläne!I19</f>
        <v>0</v>
      </c>
      <c r="J15" s="44">
        <f>Spielpläne!K19</f>
        <v>3</v>
      </c>
      <c r="K15" s="45">
        <f>Spielpläne!M19</f>
        <v>0</v>
      </c>
      <c r="L15" s="46">
        <f>Spielpläne!K21</f>
        <v>0</v>
      </c>
      <c r="M15" s="8">
        <f>Spielpläne!I21</f>
        <v>3</v>
      </c>
      <c r="N15" s="47">
        <f>Spielpläne!O21</f>
        <v>0</v>
      </c>
      <c r="O15" s="46">
        <f t="shared" si="0"/>
        <v>0</v>
      </c>
      <c r="P15" s="8">
        <f t="shared" si="0"/>
        <v>12</v>
      </c>
      <c r="Q15" s="47">
        <f t="shared" si="0"/>
        <v>0</v>
      </c>
      <c r="R15" s="51">
        <f>O15-P15</f>
        <v>-12</v>
      </c>
    </row>
    <row r="16" ht="15">
      <c r="A16" s="48"/>
    </row>
    <row r="17" spans="1:18" ht="18">
      <c r="A17" s="99" t="s">
        <v>49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100" t="s">
        <v>27</v>
      </c>
      <c r="D19" s="101"/>
      <c r="E19" s="102"/>
      <c r="F19" s="103" t="s">
        <v>28</v>
      </c>
      <c r="G19" s="104"/>
      <c r="H19" s="105"/>
      <c r="I19" s="100" t="s">
        <v>29</v>
      </c>
      <c r="J19" s="101"/>
      <c r="K19" s="102"/>
      <c r="L19" s="103" t="s">
        <v>30</v>
      </c>
      <c r="M19" s="104"/>
      <c r="N19" s="105"/>
      <c r="O19" s="103" t="s">
        <v>31</v>
      </c>
      <c r="P19" s="104"/>
      <c r="Q19" s="105"/>
      <c r="R19" s="106" t="s">
        <v>32</v>
      </c>
    </row>
    <row r="20" spans="1:18" ht="72">
      <c r="A20" s="35" t="s">
        <v>33</v>
      </c>
      <c r="B20" s="21" t="s">
        <v>34</v>
      </c>
      <c r="C20" s="36" t="s">
        <v>35</v>
      </c>
      <c r="D20" s="37" t="s">
        <v>36</v>
      </c>
      <c r="E20" s="38" t="s">
        <v>13</v>
      </c>
      <c r="F20" s="39" t="s">
        <v>35</v>
      </c>
      <c r="G20" s="40" t="s">
        <v>36</v>
      </c>
      <c r="H20" s="41" t="s">
        <v>13</v>
      </c>
      <c r="I20" s="36" t="s">
        <v>35</v>
      </c>
      <c r="J20" s="37" t="s">
        <v>36</v>
      </c>
      <c r="K20" s="38" t="s">
        <v>13</v>
      </c>
      <c r="L20" s="39" t="s">
        <v>35</v>
      </c>
      <c r="M20" s="40" t="s">
        <v>36</v>
      </c>
      <c r="N20" s="41" t="s">
        <v>13</v>
      </c>
      <c r="O20" s="39" t="s">
        <v>35</v>
      </c>
      <c r="P20" s="40" t="s">
        <v>36</v>
      </c>
      <c r="Q20" s="41" t="s">
        <v>13</v>
      </c>
      <c r="R20" s="107"/>
    </row>
    <row r="21" spans="1:18" ht="14.25">
      <c r="A21" s="22">
        <v>1</v>
      </c>
      <c r="B21" s="42" t="str">
        <f>Spielpläne!H24</f>
        <v>Snakes</v>
      </c>
      <c r="C21" s="43">
        <f>Spielpläne!I32</f>
        <v>1</v>
      </c>
      <c r="D21" s="44">
        <f>Spielpläne!K32</f>
        <v>0</v>
      </c>
      <c r="E21" s="45">
        <f>Spielpläne!M32</f>
        <v>2</v>
      </c>
      <c r="F21" s="46">
        <f>Spielpläne!I34</f>
        <v>3</v>
      </c>
      <c r="G21" s="8">
        <f>Spielpläne!K34</f>
        <v>0</v>
      </c>
      <c r="H21" s="47">
        <f>Spielpläne!M34</f>
        <v>2</v>
      </c>
      <c r="I21" s="43">
        <f>Spielpläne!I37</f>
        <v>6</v>
      </c>
      <c r="J21" s="44">
        <f>Spielpläne!K37</f>
        <v>0</v>
      </c>
      <c r="K21" s="45">
        <f>Spielpläne!M37</f>
        <v>2</v>
      </c>
      <c r="L21" s="46">
        <f>Spielpläne!I40</f>
        <v>3</v>
      </c>
      <c r="M21" s="8">
        <f>Spielpläne!K40</f>
        <v>0</v>
      </c>
      <c r="N21" s="47">
        <f>Spielpläne!M40</f>
        <v>2</v>
      </c>
      <c r="O21" s="46">
        <f aca="true" t="shared" si="1" ref="O21:Q23">C21+F21+I21+L21</f>
        <v>13</v>
      </c>
      <c r="P21" s="8">
        <f t="shared" si="1"/>
        <v>0</v>
      </c>
      <c r="Q21" s="47">
        <f t="shared" si="1"/>
        <v>8</v>
      </c>
      <c r="R21" s="51">
        <f>O21-P21</f>
        <v>13</v>
      </c>
    </row>
    <row r="22" spans="1:18" ht="14.25">
      <c r="A22" s="22">
        <v>2</v>
      </c>
      <c r="B22" s="42" t="str">
        <f>Spielpläne!H25</f>
        <v>Kodas</v>
      </c>
      <c r="C22" s="43">
        <f>Spielpläne!K32</f>
        <v>0</v>
      </c>
      <c r="D22" s="44">
        <f>Spielpläne!I32</f>
        <v>1</v>
      </c>
      <c r="E22" s="45">
        <f>Spielpläne!O32</f>
        <v>0</v>
      </c>
      <c r="F22" s="46">
        <f>Spielpläne!I35</f>
        <v>6</v>
      </c>
      <c r="G22" s="8">
        <f>Spielpläne!K35</f>
        <v>0</v>
      </c>
      <c r="H22" s="47">
        <f>Spielpläne!M35</f>
        <v>2</v>
      </c>
      <c r="I22" s="43">
        <f>Spielpläne!I38</f>
        <v>3</v>
      </c>
      <c r="J22" s="44">
        <f>Spielpläne!K38</f>
        <v>0</v>
      </c>
      <c r="K22" s="45">
        <f>Spielpläne!M38</f>
        <v>2</v>
      </c>
      <c r="L22" s="46">
        <f>Spielpläne!I41</f>
        <v>0</v>
      </c>
      <c r="M22" s="8">
        <f>Spielpläne!K41</f>
        <v>3</v>
      </c>
      <c r="N22" s="47">
        <f>Spielpläne!M41</f>
        <v>0</v>
      </c>
      <c r="O22" s="46">
        <f t="shared" si="1"/>
        <v>9</v>
      </c>
      <c r="P22" s="8">
        <f t="shared" si="1"/>
        <v>4</v>
      </c>
      <c r="Q22" s="47">
        <f t="shared" si="1"/>
        <v>4</v>
      </c>
      <c r="R22" s="51">
        <f>O22-P22</f>
        <v>5</v>
      </c>
    </row>
    <row r="23" spans="1:18" ht="14.25">
      <c r="A23" s="22">
        <v>3</v>
      </c>
      <c r="B23" s="42" t="str">
        <f>Spielpläne!H26</f>
        <v>Winti Stars</v>
      </c>
      <c r="C23" s="43">
        <f>Spielpläne!I33</f>
        <v>3</v>
      </c>
      <c r="D23" s="44">
        <f>Spielpläne!K33</f>
        <v>0</v>
      </c>
      <c r="E23" s="45">
        <f>Spielpläne!M33</f>
        <v>2</v>
      </c>
      <c r="F23" s="46">
        <f>Spielpläne!K35</f>
        <v>0</v>
      </c>
      <c r="G23" s="8">
        <f>Spielpläne!I35</f>
        <v>6</v>
      </c>
      <c r="H23" s="47">
        <f>Spielpläne!O35</f>
        <v>0</v>
      </c>
      <c r="I23" s="43">
        <f>Spielpläne!K37</f>
        <v>0</v>
      </c>
      <c r="J23" s="44">
        <f>Spielpläne!I37</f>
        <v>6</v>
      </c>
      <c r="K23" s="45">
        <f>Spielpläne!O37</f>
        <v>0</v>
      </c>
      <c r="L23" s="46">
        <f>Spielpläne!K39</f>
        <v>3</v>
      </c>
      <c r="M23" s="8">
        <f>Spielpläne!I39</f>
        <v>0</v>
      </c>
      <c r="N23" s="47">
        <f>Spielpläne!O39</f>
        <v>2</v>
      </c>
      <c r="O23" s="46">
        <f t="shared" si="1"/>
        <v>6</v>
      </c>
      <c r="P23" s="8">
        <f t="shared" si="1"/>
        <v>12</v>
      </c>
      <c r="Q23" s="47">
        <f t="shared" si="1"/>
        <v>4</v>
      </c>
      <c r="R23" s="51">
        <f>O23-P23</f>
        <v>-6</v>
      </c>
    </row>
    <row r="24" spans="1:18" ht="14.25">
      <c r="A24" s="22">
        <v>4</v>
      </c>
      <c r="B24" s="42" t="str">
        <f>Spielpläne!H28</f>
        <v>Flying Bears</v>
      </c>
      <c r="C24" s="43">
        <f>Spielpläne!K34</f>
        <v>0</v>
      </c>
      <c r="D24" s="44">
        <f>Spielpläne!I34</f>
        <v>3</v>
      </c>
      <c r="E24" s="45">
        <f>Spielpläne!O34</f>
        <v>0</v>
      </c>
      <c r="F24" s="46">
        <f>Spielpläne!K36</f>
        <v>0</v>
      </c>
      <c r="G24" s="8">
        <f>Spielpläne!I36</f>
        <v>0</v>
      </c>
      <c r="H24" s="47">
        <f>Spielpläne!O36</f>
        <v>0</v>
      </c>
      <c r="I24" s="43">
        <f>Spielpläne!I39</f>
        <v>0</v>
      </c>
      <c r="J24" s="44">
        <f>Spielpläne!K39</f>
        <v>3</v>
      </c>
      <c r="K24" s="45">
        <f>Spielpläne!M39</f>
        <v>0</v>
      </c>
      <c r="L24" s="46">
        <f>Spielpläne!K41</f>
        <v>3</v>
      </c>
      <c r="M24" s="8">
        <f>Spielpläne!I41</f>
        <v>0</v>
      </c>
      <c r="N24" s="47">
        <f>Spielpläne!O41</f>
        <v>2</v>
      </c>
      <c r="O24" s="46">
        <v>0</v>
      </c>
      <c r="P24" s="8">
        <v>9</v>
      </c>
      <c r="Q24" s="47">
        <v>0</v>
      </c>
      <c r="R24" s="51">
        <f>O24-P24</f>
        <v>-9</v>
      </c>
    </row>
    <row r="25" spans="1:18" ht="14.25">
      <c r="A25" s="22">
        <v>5</v>
      </c>
      <c r="B25" s="42" t="str">
        <f>Spielpläne!H27</f>
        <v>O'Mally</v>
      </c>
      <c r="C25" s="43">
        <f>Spielpläne!K33</f>
        <v>0</v>
      </c>
      <c r="D25" s="44">
        <f>Spielpläne!I33</f>
        <v>3</v>
      </c>
      <c r="E25" s="45">
        <f>Spielpläne!O33</f>
        <v>0</v>
      </c>
      <c r="F25" s="46">
        <f>Spielpläne!I36</f>
        <v>0</v>
      </c>
      <c r="G25" s="8">
        <f>Spielpläne!K36</f>
        <v>0</v>
      </c>
      <c r="H25" s="47">
        <f>Spielpläne!M36</f>
        <v>0</v>
      </c>
      <c r="I25" s="43">
        <f>Spielpläne!K38</f>
        <v>0</v>
      </c>
      <c r="J25" s="44">
        <f>Spielpläne!I38</f>
        <v>3</v>
      </c>
      <c r="K25" s="45">
        <f>Spielpläne!O38</f>
        <v>0</v>
      </c>
      <c r="L25" s="46">
        <f>Spielpläne!K40</f>
        <v>0</v>
      </c>
      <c r="M25" s="8">
        <f>Spielpläne!I40</f>
        <v>3</v>
      </c>
      <c r="N25" s="47">
        <f>Spielpläne!O40</f>
        <v>0</v>
      </c>
      <c r="O25" s="46">
        <f>C25+F25+I25+L25</f>
        <v>0</v>
      </c>
      <c r="P25" s="8">
        <f>D25+G25+J25+M25</f>
        <v>9</v>
      </c>
      <c r="Q25" s="47">
        <v>0</v>
      </c>
      <c r="R25" s="51">
        <f>O25-P25</f>
        <v>-9</v>
      </c>
    </row>
    <row r="28" spans="1:18" ht="18">
      <c r="A28" s="91" t="s">
        <v>64</v>
      </c>
      <c r="B28" s="91"/>
      <c r="C28" s="91"/>
      <c r="D28" s="91"/>
      <c r="E28" s="91"/>
      <c r="F28" s="91" t="str">
        <f>C3</f>
        <v>Liestal</v>
      </c>
      <c r="G28" s="91"/>
      <c r="H28" s="91"/>
      <c r="I28" s="91"/>
      <c r="J28" s="91"/>
      <c r="K28" s="91"/>
      <c r="L28" s="91"/>
      <c r="M28" s="91"/>
      <c r="N28" s="91"/>
      <c r="O28" s="91"/>
      <c r="P28" s="92">
        <f>C4</f>
        <v>39698</v>
      </c>
      <c r="Q28" s="91"/>
      <c r="R28" s="91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93" t="s">
        <v>47</v>
      </c>
      <c r="D30" s="94"/>
      <c r="E30" s="95"/>
      <c r="F30" s="96" t="s">
        <v>40</v>
      </c>
      <c r="G30" s="67"/>
      <c r="H30" s="65"/>
      <c r="I30" s="93" t="s">
        <v>38</v>
      </c>
      <c r="J30" s="94"/>
      <c r="K30" s="95"/>
      <c r="L30" s="66" t="s">
        <v>31</v>
      </c>
      <c r="M30" s="97"/>
      <c r="N30" s="98"/>
      <c r="O30" s="88"/>
      <c r="P30" s="89"/>
      <c r="Q30" s="89"/>
      <c r="R30" s="90"/>
    </row>
    <row r="31" spans="1:18" ht="72">
      <c r="A31" s="35" t="s">
        <v>33</v>
      </c>
      <c r="B31" s="21" t="s">
        <v>34</v>
      </c>
      <c r="C31" s="36" t="s">
        <v>35</v>
      </c>
      <c r="D31" s="37" t="s">
        <v>36</v>
      </c>
      <c r="E31" s="38" t="s">
        <v>13</v>
      </c>
      <c r="F31" s="39" t="s">
        <v>35</v>
      </c>
      <c r="G31" s="40" t="s">
        <v>36</v>
      </c>
      <c r="H31" s="41" t="s">
        <v>13</v>
      </c>
      <c r="I31" s="36" t="s">
        <v>35</v>
      </c>
      <c r="J31" s="37" t="s">
        <v>36</v>
      </c>
      <c r="K31" s="38" t="s">
        <v>13</v>
      </c>
      <c r="L31" s="39" t="s">
        <v>35</v>
      </c>
      <c r="M31" s="40" t="s">
        <v>36</v>
      </c>
      <c r="N31" s="63" t="s">
        <v>13</v>
      </c>
      <c r="O31" s="59"/>
      <c r="P31" s="60"/>
      <c r="Q31" s="60"/>
      <c r="R31" s="90"/>
    </row>
    <row r="32" spans="1:18" ht="15">
      <c r="A32" s="22">
        <v>1</v>
      </c>
      <c r="B32" s="42" t="str">
        <f>Spielpläne!E76</f>
        <v>Beavers</v>
      </c>
      <c r="C32" s="43">
        <f>O11</f>
        <v>8</v>
      </c>
      <c r="D32" s="44">
        <f>P11</f>
        <v>1</v>
      </c>
      <c r="E32" s="45"/>
      <c r="F32" s="46">
        <v>1</v>
      </c>
      <c r="G32" s="8">
        <v>0</v>
      </c>
      <c r="H32" s="47"/>
      <c r="I32" s="43"/>
      <c r="J32" s="44"/>
      <c r="K32" s="45"/>
      <c r="L32" s="46">
        <v>21</v>
      </c>
      <c r="M32" s="8">
        <f aca="true" t="shared" si="2" ref="M32:M37">D32+G32</f>
        <v>1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Chipmunks</v>
      </c>
      <c r="C33" s="43">
        <f>O12</f>
        <v>13</v>
      </c>
      <c r="D33" s="44">
        <f>P12</f>
        <v>4</v>
      </c>
      <c r="E33" s="45"/>
      <c r="F33" s="46">
        <v>0</v>
      </c>
      <c r="G33" s="8">
        <v>1</v>
      </c>
      <c r="H33" s="47"/>
      <c r="I33" s="43"/>
      <c r="J33" s="44"/>
      <c r="K33" s="45"/>
      <c r="L33" s="46">
        <f>C33+F33</f>
        <v>13</v>
      </c>
      <c r="M33" s="8">
        <f t="shared" si="2"/>
        <v>5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Snakes</v>
      </c>
      <c r="C34" s="43">
        <f>O21</f>
        <v>13</v>
      </c>
      <c r="D34" s="44">
        <f>P21</f>
        <v>0</v>
      </c>
      <c r="E34" s="45"/>
      <c r="F34" s="46">
        <v>3</v>
      </c>
      <c r="G34" s="8">
        <v>2</v>
      </c>
      <c r="H34" s="47"/>
      <c r="I34" s="43"/>
      <c r="J34" s="44"/>
      <c r="K34" s="45"/>
      <c r="L34" s="46">
        <f>C34+F34</f>
        <v>16</v>
      </c>
      <c r="M34" s="8">
        <f t="shared" si="2"/>
        <v>2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Kodas</v>
      </c>
      <c r="C35" s="43">
        <f>O22</f>
        <v>9</v>
      </c>
      <c r="D35" s="44">
        <f>P22</f>
        <v>4</v>
      </c>
      <c r="E35" s="45"/>
      <c r="F35" s="46">
        <v>2</v>
      </c>
      <c r="G35" s="8">
        <v>3</v>
      </c>
      <c r="H35" s="47"/>
      <c r="I35" s="43"/>
      <c r="J35" s="44"/>
      <c r="K35" s="45"/>
      <c r="L35" s="46">
        <f>C35+F35</f>
        <v>11</v>
      </c>
      <c r="M35" s="8">
        <f t="shared" si="2"/>
        <v>7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Tornados</v>
      </c>
      <c r="C36" s="43">
        <f>O13</f>
        <v>10</v>
      </c>
      <c r="D36" s="44">
        <f>P13</f>
        <v>5</v>
      </c>
      <c r="E36" s="45"/>
      <c r="F36" s="46">
        <v>6</v>
      </c>
      <c r="G36" s="8">
        <v>0</v>
      </c>
      <c r="H36" s="47"/>
      <c r="I36" s="43"/>
      <c r="J36" s="44"/>
      <c r="K36" s="45"/>
      <c r="L36" s="46">
        <f>C36+F36</f>
        <v>16</v>
      </c>
      <c r="M36" s="8">
        <f t="shared" si="2"/>
        <v>5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Winti Stars</v>
      </c>
      <c r="C37" s="43">
        <f>O23</f>
        <v>6</v>
      </c>
      <c r="D37" s="44">
        <f>P23</f>
        <v>12</v>
      </c>
      <c r="E37" s="45"/>
      <c r="F37" s="46">
        <v>0</v>
      </c>
      <c r="G37" s="8">
        <v>6</v>
      </c>
      <c r="H37" s="47"/>
      <c r="I37" s="43"/>
      <c r="J37" s="44"/>
      <c r="K37" s="45"/>
      <c r="L37" s="46">
        <f>C37+F37</f>
        <v>6</v>
      </c>
      <c r="M37" s="8">
        <f t="shared" si="2"/>
        <v>18</v>
      </c>
      <c r="N37" s="64">
        <v>2</v>
      </c>
    </row>
    <row r="38" spans="1:14" ht="15">
      <c r="A38" s="22">
        <v>7</v>
      </c>
      <c r="B38" s="42" t="str">
        <f>Spielpläne!E61</f>
        <v>Tigers</v>
      </c>
      <c r="C38" s="43"/>
      <c r="D38" s="44"/>
      <c r="E38" s="45"/>
      <c r="F38" s="46"/>
      <c r="G38" s="8"/>
      <c r="H38" s="47"/>
      <c r="I38" s="43"/>
      <c r="J38" s="44"/>
      <c r="K38" s="45"/>
      <c r="L38" s="46">
        <f>O14</f>
        <v>6</v>
      </c>
      <c r="M38" s="8">
        <f>P14</f>
        <v>15</v>
      </c>
      <c r="N38" s="64">
        <v>1</v>
      </c>
    </row>
    <row r="39" spans="1:14" ht="15">
      <c r="A39" s="22">
        <v>8</v>
      </c>
      <c r="B39" s="42" t="s">
        <v>58</v>
      </c>
      <c r="C39" s="43">
        <v>0</v>
      </c>
      <c r="D39" s="44">
        <v>12</v>
      </c>
      <c r="E39" s="45">
        <v>0</v>
      </c>
      <c r="F39" s="46"/>
      <c r="G39" s="8"/>
      <c r="H39" s="47"/>
      <c r="I39" s="43"/>
      <c r="J39" s="44"/>
      <c r="K39" s="45"/>
      <c r="L39" s="46">
        <v>0</v>
      </c>
      <c r="M39" s="8">
        <v>12</v>
      </c>
      <c r="N39" s="64">
        <v>0</v>
      </c>
    </row>
    <row r="40" spans="1:14" ht="15">
      <c r="A40" s="22">
        <v>9</v>
      </c>
      <c r="B40" s="42" t="s">
        <v>57</v>
      </c>
      <c r="C40" s="43">
        <v>0</v>
      </c>
      <c r="D40" s="44">
        <v>12</v>
      </c>
      <c r="E40" s="45">
        <v>0</v>
      </c>
      <c r="F40" s="46"/>
      <c r="G40" s="8"/>
      <c r="H40" s="47"/>
      <c r="I40" s="43"/>
      <c r="J40" s="44"/>
      <c r="K40" s="45"/>
      <c r="L40" s="46">
        <v>0</v>
      </c>
      <c r="M40" s="8">
        <v>12</v>
      </c>
      <c r="N40" s="64">
        <v>0</v>
      </c>
    </row>
    <row r="41" spans="1:14" ht="15">
      <c r="A41" s="22">
        <v>10</v>
      </c>
      <c r="B41" s="42" t="str">
        <f>B25</f>
        <v>O'Mally</v>
      </c>
      <c r="C41" s="43">
        <f>O25</f>
        <v>0</v>
      </c>
      <c r="D41" s="44">
        <v>12</v>
      </c>
      <c r="E41" s="45">
        <v>0</v>
      </c>
      <c r="F41" s="46"/>
      <c r="G41" s="8"/>
      <c r="H41" s="47"/>
      <c r="I41" s="43"/>
      <c r="J41" s="44"/>
      <c r="K41" s="45"/>
      <c r="L41" s="46">
        <v>0</v>
      </c>
      <c r="M41" s="8">
        <v>12</v>
      </c>
      <c r="N41" s="64">
        <v>0</v>
      </c>
    </row>
    <row r="42" spans="12:13" ht="12.75">
      <c r="L42">
        <f>SUM(L32:L41)</f>
        <v>89</v>
      </c>
      <c r="M42">
        <f>SUM(M32:M41)</f>
        <v>89</v>
      </c>
    </row>
  </sheetData>
  <mergeCells count="31"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  <mergeCell ref="C3:N3"/>
    <mergeCell ref="C4:N4"/>
    <mergeCell ref="C5:N5"/>
    <mergeCell ref="A7:R7"/>
    <mergeCell ref="O3:R5"/>
    <mergeCell ref="A17:R17"/>
    <mergeCell ref="C19:E19"/>
    <mergeCell ref="F19:H19"/>
    <mergeCell ref="I19:K19"/>
    <mergeCell ref="L19:N19"/>
    <mergeCell ref="O19:Q19"/>
    <mergeCell ref="R19:R20"/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2008-09-07T07:52:13Z</cp:lastPrinted>
  <dcterms:created xsi:type="dcterms:W3CDTF">2008-01-06T08:58:39Z</dcterms:created>
  <dcterms:modified xsi:type="dcterms:W3CDTF">2008-09-07T16:37:07Z</dcterms:modified>
  <cp:category/>
  <cp:version/>
  <cp:contentType/>
  <cp:contentStatus/>
</cp:coreProperties>
</file>