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15" windowWidth="11565" windowHeight="6525" activeTab="0"/>
  </bookViews>
  <sheets>
    <sheet name="Junioren EM 2005" sheetId="1" r:id="rId1"/>
  </sheets>
  <definedNames>
    <definedName name="_xlnm.Print_Area" localSheetId="0">'Junioren EM 2005'!$A$1:$O$25</definedName>
  </definedNames>
  <calcPr fullCalcOnLoad="1"/>
</workbook>
</file>

<file path=xl/sharedStrings.xml><?xml version="1.0" encoding="utf-8"?>
<sst xmlns="http://schemas.openxmlformats.org/spreadsheetml/2006/main" count="61" uniqueCount="40">
  <si>
    <t>Rang</t>
  </si>
  <si>
    <t>Kat.</t>
  </si>
  <si>
    <t>Name</t>
  </si>
  <si>
    <t>Verein</t>
  </si>
  <si>
    <t>Einger.</t>
  </si>
  <si>
    <t>Final</t>
  </si>
  <si>
    <t>Durchschnitt</t>
  </si>
  <si>
    <t>Limite</t>
  </si>
  <si>
    <t>Pfungen</t>
  </si>
  <si>
    <t>Stäfa</t>
  </si>
  <si>
    <t>Schaffhausen</t>
  </si>
  <si>
    <t>Uzwil</t>
  </si>
  <si>
    <t>3</t>
  </si>
  <si>
    <t>4</t>
  </si>
  <si>
    <t>5</t>
  </si>
  <si>
    <t>1</t>
  </si>
  <si>
    <t>2</t>
  </si>
  <si>
    <t>Luzern I</t>
  </si>
  <si>
    <t>Luzern</t>
  </si>
  <si>
    <t>Uzwil I</t>
  </si>
  <si>
    <t>Abzüge aus Kadertr.</t>
  </si>
  <si>
    <t>1. Cup</t>
  </si>
  <si>
    <t>2. Cup</t>
  </si>
  <si>
    <t>Sirnach</t>
  </si>
  <si>
    <t>1er JM</t>
  </si>
  <si>
    <t>Mario Augsburger</t>
  </si>
  <si>
    <t>1er JW</t>
  </si>
  <si>
    <t>Sandra Mächler</t>
  </si>
  <si>
    <t>Sandra Abderhalden</t>
  </si>
  <si>
    <t>Sabrina Räbsamen</t>
  </si>
  <si>
    <t>Jacqueline Vögtlin</t>
  </si>
  <si>
    <t>2er JM</t>
  </si>
  <si>
    <t>2er JW</t>
  </si>
  <si>
    <t>4er JW</t>
  </si>
  <si>
    <t>Junioren-EM Selektionsrangliste 2005</t>
  </si>
  <si>
    <t>5 best of 7</t>
  </si>
  <si>
    <t>Romanshorn</t>
  </si>
  <si>
    <t xml:space="preserve">Rebecca Schmid/Fabienne Hammerschmidt </t>
  </si>
  <si>
    <t>Mario Augsburger/Gabriel Augsburger</t>
  </si>
  <si>
    <t>Silvia Mathis</t>
  </si>
</sst>
</file>

<file path=xl/styles.xml><?xml version="1.0" encoding="utf-8"?>
<styleSheet xmlns="http://schemas.openxmlformats.org/spreadsheetml/2006/main">
  <numFmts count="27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CHF&quot;\ #,##0;&quot;CHF&quot;\ \-#,##0"/>
    <numFmt numFmtId="173" formatCode="&quot;CHF&quot;\ #,##0;[Red]&quot;CHF&quot;\ \-#,##0"/>
    <numFmt numFmtId="174" formatCode="&quot;CHF&quot;\ #,##0.00;&quot;CHF&quot;\ \-#,##0.00"/>
    <numFmt numFmtId="175" formatCode="&quot;CHF&quot;\ #,##0.00;[Red]&quot;CHF&quot;\ \-#,##0.00"/>
    <numFmt numFmtId="176" formatCode="_ &quot;CHF&quot;\ * #,##0_ ;_ &quot;CHF&quot;\ * \-#,##0_ ;_ &quot;CHF&quot;\ * &quot;-&quot;_ ;_ @_ "/>
    <numFmt numFmtId="177" formatCode="_ &quot;CHF&quot;\ * #,##0.00_ ;_ &quot;CHF&quot;\ * \-#,##0.00_ ;_ &quot;CHF&quot;\ * &quot;-&quot;??_ ;_ @_ "/>
    <numFmt numFmtId="178" formatCode="0.0"/>
    <numFmt numFmtId="179" formatCode="0.000"/>
    <numFmt numFmtId="180" formatCode="0.000000"/>
    <numFmt numFmtId="181" formatCode="0.00000"/>
    <numFmt numFmtId="182" formatCode="0.0000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6"/>
      <color indexed="9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0" fillId="2" borderId="0" xfId="0" applyNumberForma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2" fontId="0" fillId="0" borderId="0" xfId="0" applyNumberFormat="1" applyAlignment="1">
      <alignment/>
    </xf>
    <xf numFmtId="0" fontId="5" fillId="0" borderId="0" xfId="0" applyFont="1" applyAlignment="1">
      <alignment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49" fontId="5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2" fontId="1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 vertical="center"/>
    </xf>
    <xf numFmtId="2" fontId="0" fillId="0" borderId="1" xfId="0" applyNumberFormat="1" applyFont="1" applyFill="1" applyBorder="1" applyAlignment="1">
      <alignment vertical="center"/>
    </xf>
    <xf numFmtId="0" fontId="2" fillId="0" borderId="1" xfId="0" applyFont="1" applyBorder="1" applyAlignment="1">
      <alignment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2" fontId="1" fillId="7" borderId="1" xfId="0" applyNumberFormat="1" applyFont="1" applyFill="1" applyBorder="1" applyAlignment="1">
      <alignment vertical="center"/>
    </xf>
    <xf numFmtId="2" fontId="0" fillId="5" borderId="1" xfId="0" applyNumberFormat="1" applyFill="1" applyBorder="1" applyAlignment="1">
      <alignment vertical="center"/>
    </xf>
    <xf numFmtId="178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2" fontId="0" fillId="0" borderId="1" xfId="0" applyNumberFormat="1" applyFont="1" applyFill="1" applyBorder="1" applyAlignment="1">
      <alignment horizontal="center" vertical="center"/>
    </xf>
    <xf numFmtId="2" fontId="0" fillId="6" borderId="1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2:Q25"/>
  <sheetViews>
    <sheetView tabSelected="1" workbookViewId="0" topLeftCell="A1">
      <selection activeCell="A19" sqref="A19"/>
    </sheetView>
  </sheetViews>
  <sheetFormatPr defaultColWidth="11.421875" defaultRowHeight="12.75"/>
  <cols>
    <col min="1" max="1" width="5.00390625" style="3" customWidth="1"/>
    <col min="2" max="2" width="6.8515625" style="2" customWidth="1"/>
    <col min="3" max="3" width="31.7109375" style="2" customWidth="1"/>
    <col min="4" max="4" width="13.7109375" style="2" customWidth="1"/>
    <col min="5" max="5" width="7.421875" style="4" customWidth="1"/>
    <col min="6" max="12" width="6.7109375" style="2" customWidth="1"/>
    <col min="13" max="13" width="7.421875" style="2" customWidth="1"/>
    <col min="14" max="14" width="11.8515625" style="2" customWidth="1"/>
    <col min="15" max="15" width="5.421875" style="5" customWidth="1"/>
    <col min="16" max="16" width="7.7109375" style="0" customWidth="1"/>
  </cols>
  <sheetData>
    <row r="1" ht="6" customHeight="1"/>
    <row r="2" spans="1:15" ht="24.75" customHeight="1">
      <c r="A2" s="6"/>
      <c r="B2" s="7" t="s">
        <v>34</v>
      </c>
      <c r="C2" s="8"/>
      <c r="D2" s="8"/>
      <c r="E2" s="10"/>
      <c r="F2" s="8"/>
      <c r="G2" s="8"/>
      <c r="H2" s="8"/>
      <c r="I2" s="8"/>
      <c r="J2" s="8"/>
      <c r="K2" s="8"/>
      <c r="L2" s="8"/>
      <c r="M2" s="8"/>
      <c r="N2" s="8"/>
      <c r="O2" s="9"/>
    </row>
    <row r="3" ht="15" customHeight="1"/>
    <row r="4" ht="15" customHeight="1"/>
    <row r="5" spans="1:15" s="12" customFormat="1" ht="33.75" customHeight="1">
      <c r="A5" s="15" t="s">
        <v>0</v>
      </c>
      <c r="B5" s="16" t="s">
        <v>1</v>
      </c>
      <c r="C5" s="16" t="s">
        <v>2</v>
      </c>
      <c r="D5" s="16" t="s">
        <v>3</v>
      </c>
      <c r="E5" s="15" t="s">
        <v>4</v>
      </c>
      <c r="F5" s="17" t="s">
        <v>21</v>
      </c>
      <c r="G5" s="17" t="s">
        <v>21</v>
      </c>
      <c r="H5" s="17" t="s">
        <v>23</v>
      </c>
      <c r="I5" s="17" t="s">
        <v>22</v>
      </c>
      <c r="J5" s="17" t="s">
        <v>22</v>
      </c>
      <c r="K5" s="18" t="s">
        <v>5</v>
      </c>
      <c r="L5" s="18" t="s">
        <v>5</v>
      </c>
      <c r="M5" s="19" t="s">
        <v>20</v>
      </c>
      <c r="N5" s="20" t="s">
        <v>6</v>
      </c>
      <c r="O5" s="21" t="s">
        <v>7</v>
      </c>
    </row>
    <row r="6" spans="1:15" s="1" customFormat="1" ht="5.25" customHeight="1">
      <c r="A6" s="22"/>
      <c r="B6" s="23"/>
      <c r="C6" s="23"/>
      <c r="D6" s="23"/>
      <c r="E6" s="22"/>
      <c r="F6" s="23"/>
      <c r="G6" s="23"/>
      <c r="H6" s="23"/>
      <c r="I6" s="23"/>
      <c r="J6" s="23"/>
      <c r="K6" s="23"/>
      <c r="L6" s="23"/>
      <c r="M6" s="23"/>
      <c r="N6" s="23"/>
      <c r="O6" s="24"/>
    </row>
    <row r="7" spans="1:15" ht="12.75">
      <c r="A7" s="25"/>
      <c r="B7" s="26"/>
      <c r="C7" s="26"/>
      <c r="D7" s="26"/>
      <c r="E7" s="27"/>
      <c r="F7" s="28"/>
      <c r="G7" s="28"/>
      <c r="H7" s="29"/>
      <c r="I7" s="28"/>
      <c r="J7" s="28"/>
      <c r="K7" s="28"/>
      <c r="L7" s="28"/>
      <c r="M7" s="28"/>
      <c r="N7" s="30" t="s">
        <v>35</v>
      </c>
      <c r="O7" s="31"/>
    </row>
    <row r="8" spans="1:16" ht="15" customHeight="1">
      <c r="A8" s="25" t="s">
        <v>15</v>
      </c>
      <c r="B8" s="26" t="s">
        <v>26</v>
      </c>
      <c r="C8" s="32" t="s">
        <v>28</v>
      </c>
      <c r="D8" s="26" t="s">
        <v>9</v>
      </c>
      <c r="E8" s="33">
        <v>318.6</v>
      </c>
      <c r="F8" s="29">
        <v>306.29</v>
      </c>
      <c r="G8" s="29">
        <v>290.49</v>
      </c>
      <c r="H8" s="29">
        <v>297.91</v>
      </c>
      <c r="I8" s="29"/>
      <c r="J8" s="29"/>
      <c r="K8" s="29"/>
      <c r="L8" s="29">
        <f>+K8</f>
        <v>0</v>
      </c>
      <c r="M8" s="39">
        <v>0</v>
      </c>
      <c r="N8" s="34">
        <f>IF(L8=0,SUM(F8:K8)/COUNT(F8:K8),(SUM(F8:L8)-SMALL(F8:L8,1)-SMALL(F8:L8,2))/5)-M8</f>
        <v>298.23</v>
      </c>
      <c r="O8" s="35">
        <v>285</v>
      </c>
      <c r="P8" s="11">
        <f>SUM(F8:L8)</f>
        <v>894.69</v>
      </c>
    </row>
    <row r="9" spans="1:17" ht="15" customHeight="1">
      <c r="A9" s="25" t="s">
        <v>16</v>
      </c>
      <c r="B9" s="26" t="s">
        <v>26</v>
      </c>
      <c r="C9" s="26" t="s">
        <v>29</v>
      </c>
      <c r="D9" s="26" t="s">
        <v>23</v>
      </c>
      <c r="E9" s="33">
        <v>298.6</v>
      </c>
      <c r="F9" s="29">
        <v>277.85</v>
      </c>
      <c r="G9" s="29">
        <v>289.25</v>
      </c>
      <c r="H9" s="29">
        <v>291.2</v>
      </c>
      <c r="I9" s="29"/>
      <c r="J9" s="29"/>
      <c r="K9" s="29"/>
      <c r="L9" s="29">
        <f>+K9</f>
        <v>0</v>
      </c>
      <c r="M9" s="39">
        <v>0</v>
      </c>
      <c r="N9" s="34">
        <f>IF(L9=0,SUM(F9:K9)/COUNT(F9:K9),(SUM(F9:L9)-SMALL(F9:L9,1)-SMALL(F9:L9,2))/5)-M9</f>
        <v>286.09999999999997</v>
      </c>
      <c r="O9" s="35">
        <v>285</v>
      </c>
      <c r="P9" s="11">
        <f>SUM(F9:L9)</f>
        <v>858.3</v>
      </c>
      <c r="Q9" s="11"/>
    </row>
    <row r="10" spans="1:16" ht="15" customHeight="1">
      <c r="A10" s="25" t="s">
        <v>12</v>
      </c>
      <c r="B10" s="26" t="s">
        <v>26</v>
      </c>
      <c r="C10" s="26" t="s">
        <v>27</v>
      </c>
      <c r="D10" s="26" t="s">
        <v>10</v>
      </c>
      <c r="E10" s="33">
        <v>302.2</v>
      </c>
      <c r="F10" s="29">
        <v>286.49</v>
      </c>
      <c r="G10" s="29">
        <v>282.2</v>
      </c>
      <c r="H10" s="29">
        <v>287.14</v>
      </c>
      <c r="I10" s="29"/>
      <c r="J10" s="29"/>
      <c r="K10" s="29"/>
      <c r="L10" s="29">
        <f>+K10</f>
        <v>0</v>
      </c>
      <c r="M10" s="39">
        <v>0</v>
      </c>
      <c r="N10" s="34">
        <f>IF(L10=0,SUM(F10:K10)/COUNT(F10:K10),(SUM(F10:L10)-SMALL(F10:L10,1)-SMALL(F10:L10,2))/5)-M10</f>
        <v>285.2766666666667</v>
      </c>
      <c r="O10" s="35">
        <v>285</v>
      </c>
      <c r="P10" s="11">
        <f>SUM(F10:L10)</f>
        <v>855.83</v>
      </c>
    </row>
    <row r="11" spans="1:16" ht="15" customHeight="1">
      <c r="A11" s="25" t="s">
        <v>13</v>
      </c>
      <c r="B11" s="26" t="s">
        <v>26</v>
      </c>
      <c r="C11" s="32" t="s">
        <v>30</v>
      </c>
      <c r="D11" s="26" t="s">
        <v>11</v>
      </c>
      <c r="E11" s="33">
        <v>296</v>
      </c>
      <c r="F11" s="29">
        <v>273.82</v>
      </c>
      <c r="G11" s="29">
        <v>284.01</v>
      </c>
      <c r="H11" s="29">
        <v>281.08</v>
      </c>
      <c r="I11" s="29"/>
      <c r="J11" s="29"/>
      <c r="K11" s="29"/>
      <c r="L11" s="29">
        <f>+K11</f>
        <v>0</v>
      </c>
      <c r="M11" s="39">
        <v>0</v>
      </c>
      <c r="N11" s="34">
        <f>IF(L11=0,SUM(F11:K11)/COUNT(F11:K11),(SUM(F11:L11)-SMALL(F11:L11,1)-SMALL(F11:L11,2))/5)-M11</f>
        <v>279.6366666666666</v>
      </c>
      <c r="O11" s="35">
        <v>285</v>
      </c>
      <c r="P11" s="11">
        <f>SUM(F11:L11)</f>
        <v>838.9099999999999</v>
      </c>
    </row>
    <row r="12" spans="1:16" ht="15" customHeight="1">
      <c r="A12" s="25" t="s">
        <v>14</v>
      </c>
      <c r="B12" s="26" t="s">
        <v>26</v>
      </c>
      <c r="C12" s="32" t="s">
        <v>39</v>
      </c>
      <c r="D12" s="26" t="s">
        <v>36</v>
      </c>
      <c r="E12" s="33">
        <v>280.8</v>
      </c>
      <c r="F12" s="29">
        <v>265.12</v>
      </c>
      <c r="G12" s="29">
        <v>269.85</v>
      </c>
      <c r="H12" s="29">
        <v>271.17</v>
      </c>
      <c r="I12" s="29"/>
      <c r="J12" s="29"/>
      <c r="K12" s="29"/>
      <c r="L12" s="29">
        <f>+K12</f>
        <v>0</v>
      </c>
      <c r="M12" s="39">
        <v>0</v>
      </c>
      <c r="N12" s="34">
        <f>IF(L12=0,SUM(F12:K12)/COUNT(F12:K12),(SUM(F12:L12)-SMALL(F12:L12,1)-SMALL(F12:L12,2))/5)-M12</f>
        <v>268.71333333333337</v>
      </c>
      <c r="O12" s="35">
        <v>285</v>
      </c>
      <c r="P12" s="11">
        <f>SUM(F12:L12)</f>
        <v>806.1400000000001</v>
      </c>
    </row>
    <row r="13" spans="1:15" ht="5.25" customHeight="1">
      <c r="A13" s="25"/>
      <c r="B13" s="26"/>
      <c r="C13" s="26"/>
      <c r="D13" s="26"/>
      <c r="E13" s="22"/>
      <c r="F13" s="14"/>
      <c r="G13" s="14"/>
      <c r="H13" s="14"/>
      <c r="I13" s="14"/>
      <c r="J13" s="14"/>
      <c r="K13" s="14"/>
      <c r="L13" s="14"/>
      <c r="M13" s="14"/>
      <c r="N13" s="26"/>
      <c r="O13" s="36"/>
    </row>
    <row r="14" spans="1:15" ht="12.75">
      <c r="A14" s="25"/>
      <c r="B14" s="26"/>
      <c r="C14" s="26"/>
      <c r="D14" s="26"/>
      <c r="E14" s="22"/>
      <c r="F14" s="14"/>
      <c r="G14" s="14"/>
      <c r="H14" s="14"/>
      <c r="I14" s="14"/>
      <c r="J14" s="14"/>
      <c r="K14" s="14"/>
      <c r="L14" s="14"/>
      <c r="M14" s="14"/>
      <c r="N14" s="30" t="s">
        <v>35</v>
      </c>
      <c r="O14" s="36"/>
    </row>
    <row r="15" spans="1:17" ht="15" customHeight="1">
      <c r="A15" s="25" t="s">
        <v>15</v>
      </c>
      <c r="B15" s="26" t="s">
        <v>24</v>
      </c>
      <c r="C15" s="26" t="s">
        <v>25</v>
      </c>
      <c r="D15" s="26" t="s">
        <v>8</v>
      </c>
      <c r="E15" s="33">
        <v>293.6</v>
      </c>
      <c r="F15" s="29">
        <v>0</v>
      </c>
      <c r="G15" s="29">
        <v>0</v>
      </c>
      <c r="H15" s="29">
        <v>287.3</v>
      </c>
      <c r="I15" s="29"/>
      <c r="J15" s="29"/>
      <c r="K15" s="29"/>
      <c r="L15" s="29">
        <f>+K15</f>
        <v>0</v>
      </c>
      <c r="M15" s="39">
        <v>0</v>
      </c>
      <c r="N15" s="34">
        <f>IF(L15=0,SUM(F15:K15)/COUNT(F15:K15),(SUM(F15:L15)-SMALL(F15:L15,1)-SMALL(F15:L15,2))/5)-M15</f>
        <v>95.76666666666667</v>
      </c>
      <c r="O15" s="35">
        <v>275</v>
      </c>
      <c r="P15" s="11">
        <f>SUM(F15:L15)</f>
        <v>287.3</v>
      </c>
      <c r="Q15" s="11"/>
    </row>
    <row r="16" spans="1:15" ht="5.25" customHeight="1">
      <c r="A16" s="25"/>
      <c r="B16" s="26"/>
      <c r="C16" s="26"/>
      <c r="D16" s="26"/>
      <c r="E16" s="27"/>
      <c r="F16" s="29"/>
      <c r="G16" s="29"/>
      <c r="H16" s="29"/>
      <c r="I16" s="29"/>
      <c r="J16" s="29"/>
      <c r="K16" s="29"/>
      <c r="L16" s="29"/>
      <c r="M16" s="29"/>
      <c r="N16" s="26"/>
      <c r="O16" s="31"/>
    </row>
    <row r="17" spans="1:15" ht="11.25" customHeight="1">
      <c r="A17" s="25"/>
      <c r="B17" s="26"/>
      <c r="C17" s="26"/>
      <c r="D17" s="26"/>
      <c r="E17" s="27"/>
      <c r="F17" s="29"/>
      <c r="G17" s="29"/>
      <c r="H17" s="29"/>
      <c r="I17" s="29"/>
      <c r="J17" s="29"/>
      <c r="K17" s="29"/>
      <c r="L17" s="29"/>
      <c r="M17" s="29"/>
      <c r="N17" s="30" t="s">
        <v>35</v>
      </c>
      <c r="O17" s="31"/>
    </row>
    <row r="18" spans="1:16" ht="15" customHeight="1">
      <c r="A18" s="25" t="s">
        <v>15</v>
      </c>
      <c r="B18" s="26" t="s">
        <v>32</v>
      </c>
      <c r="C18" s="26" t="s">
        <v>37</v>
      </c>
      <c r="D18" s="26" t="s">
        <v>11</v>
      </c>
      <c r="E18" s="33">
        <v>270.6</v>
      </c>
      <c r="F18" s="29">
        <v>259.7</v>
      </c>
      <c r="G18" s="29">
        <v>255.25</v>
      </c>
      <c r="H18" s="29">
        <v>262.55</v>
      </c>
      <c r="I18" s="29"/>
      <c r="J18" s="29"/>
      <c r="K18" s="29"/>
      <c r="L18" s="29">
        <f>+K18</f>
        <v>0</v>
      </c>
      <c r="M18" s="39">
        <v>0</v>
      </c>
      <c r="N18" s="34">
        <f>IF(L18=0,SUM(F18:K18)/COUNT(F18:K18),(SUM(F18:L18)-SMALL(F18:L18,1)-SMALL(F18:L18,2))/5)-M18</f>
        <v>259.1666666666667</v>
      </c>
      <c r="O18" s="35">
        <v>260</v>
      </c>
      <c r="P18" s="11">
        <f>SUM(F18:L18)</f>
        <v>777.5</v>
      </c>
    </row>
    <row r="19" spans="1:15" ht="6" customHeight="1">
      <c r="A19" s="25"/>
      <c r="B19" s="26"/>
      <c r="C19" s="26"/>
      <c r="D19" s="26"/>
      <c r="E19" s="22"/>
      <c r="F19" s="37"/>
      <c r="G19" s="37"/>
      <c r="H19" s="37"/>
      <c r="I19" s="37"/>
      <c r="J19" s="37"/>
      <c r="K19" s="37"/>
      <c r="L19" s="29"/>
      <c r="M19" s="37"/>
      <c r="N19" s="26"/>
      <c r="O19" s="36"/>
    </row>
    <row r="20" spans="1:15" ht="12.75">
      <c r="A20" s="25"/>
      <c r="B20" s="26"/>
      <c r="C20" s="26"/>
      <c r="D20" s="26"/>
      <c r="E20" s="22"/>
      <c r="F20" s="14"/>
      <c r="G20" s="14"/>
      <c r="H20" s="14"/>
      <c r="I20" s="14"/>
      <c r="J20" s="14"/>
      <c r="K20" s="14"/>
      <c r="L20" s="14"/>
      <c r="M20" s="14"/>
      <c r="N20" s="30" t="s">
        <v>35</v>
      </c>
      <c r="O20" s="36"/>
    </row>
    <row r="21" spans="1:16" ht="15" customHeight="1">
      <c r="A21" s="13" t="s">
        <v>15</v>
      </c>
      <c r="B21" s="14" t="s">
        <v>31</v>
      </c>
      <c r="C21" s="14" t="s">
        <v>38</v>
      </c>
      <c r="D21" s="14" t="s">
        <v>8</v>
      </c>
      <c r="E21" s="33">
        <v>260.8</v>
      </c>
      <c r="F21" s="29">
        <v>0</v>
      </c>
      <c r="G21" s="29">
        <v>0</v>
      </c>
      <c r="H21" s="29">
        <v>243.32</v>
      </c>
      <c r="I21" s="29"/>
      <c r="J21" s="29"/>
      <c r="K21" s="29"/>
      <c r="L21" s="29">
        <f>+K21</f>
        <v>0</v>
      </c>
      <c r="M21" s="39">
        <v>0</v>
      </c>
      <c r="N21" s="34">
        <f>IF(L21=0,SUM(F21:K21)/COUNT(F21:K21),(SUM(F21:L21)-SMALL(F21:L21,1)-SMALL(F21:L21,2))/5)-M21</f>
        <v>81.10666666666667</v>
      </c>
      <c r="O21" s="35">
        <v>260</v>
      </c>
      <c r="P21" s="11">
        <f>SUM(F21:L21)</f>
        <v>243.32</v>
      </c>
    </row>
    <row r="22" spans="1:15" ht="6" customHeight="1">
      <c r="A22" s="25"/>
      <c r="B22" s="26"/>
      <c r="C22" s="26"/>
      <c r="D22" s="26"/>
      <c r="E22" s="22"/>
      <c r="F22" s="37"/>
      <c r="G22" s="37"/>
      <c r="H22" s="37"/>
      <c r="I22" s="37"/>
      <c r="J22" s="37"/>
      <c r="K22" s="37"/>
      <c r="L22" s="37"/>
      <c r="M22" s="37"/>
      <c r="N22" s="26"/>
      <c r="O22" s="36"/>
    </row>
    <row r="23" spans="1:15" ht="12.75">
      <c r="A23" s="25"/>
      <c r="B23" s="26"/>
      <c r="C23" s="26"/>
      <c r="D23" s="26"/>
      <c r="E23" s="22"/>
      <c r="F23" s="14"/>
      <c r="G23" s="14"/>
      <c r="H23" s="14"/>
      <c r="I23" s="14"/>
      <c r="J23" s="14"/>
      <c r="K23" s="14"/>
      <c r="L23" s="14"/>
      <c r="M23" s="14"/>
      <c r="N23" s="30" t="s">
        <v>35</v>
      </c>
      <c r="O23" s="36"/>
    </row>
    <row r="24" spans="1:17" ht="15" customHeight="1">
      <c r="A24" s="13" t="s">
        <v>15</v>
      </c>
      <c r="B24" s="14" t="s">
        <v>33</v>
      </c>
      <c r="C24" s="14" t="s">
        <v>19</v>
      </c>
      <c r="D24" s="14" t="s">
        <v>11</v>
      </c>
      <c r="E24" s="33">
        <v>345.2</v>
      </c>
      <c r="F24" s="29">
        <v>289.31</v>
      </c>
      <c r="G24" s="38">
        <v>319</v>
      </c>
      <c r="H24" s="29">
        <v>311.45</v>
      </c>
      <c r="I24" s="38"/>
      <c r="J24" s="38"/>
      <c r="K24" s="29"/>
      <c r="L24" s="29">
        <f>+K24</f>
        <v>0</v>
      </c>
      <c r="M24" s="39">
        <v>0</v>
      </c>
      <c r="N24" s="34">
        <f>IF(L24=0,SUM(F24:K24)/COUNT(F24:K24),(SUM(F24:L24)-SMALL(F24:L24,1)-SMALL(F24:L24,2))/5)-M24</f>
        <v>306.58666666666664</v>
      </c>
      <c r="O24" s="35">
        <v>290</v>
      </c>
      <c r="P24" s="11">
        <f>SUM(F24:L24)</f>
        <v>919.76</v>
      </c>
      <c r="Q24" s="11"/>
    </row>
    <row r="25" spans="1:17" ht="15" customHeight="1">
      <c r="A25" s="25" t="s">
        <v>16</v>
      </c>
      <c r="B25" s="26" t="s">
        <v>33</v>
      </c>
      <c r="C25" s="26" t="s">
        <v>17</v>
      </c>
      <c r="D25" s="26" t="s">
        <v>18</v>
      </c>
      <c r="E25" s="33">
        <v>335.2</v>
      </c>
      <c r="F25" s="29">
        <v>295.65</v>
      </c>
      <c r="G25" s="38">
        <v>300.7</v>
      </c>
      <c r="H25" s="29">
        <v>295.7</v>
      </c>
      <c r="I25" s="38"/>
      <c r="J25" s="38"/>
      <c r="K25" s="29"/>
      <c r="L25" s="29">
        <f>+K25</f>
        <v>0</v>
      </c>
      <c r="M25" s="39">
        <v>0</v>
      </c>
      <c r="N25" s="34">
        <f>IF(L25=0,SUM(F25:K25)/COUNT(F25:K25),(SUM(F25:L25)-SMALL(F25:L25,1)-SMALL(F25:L25,2))/5)-M25</f>
        <v>297.34999999999997</v>
      </c>
      <c r="O25" s="35">
        <v>290</v>
      </c>
      <c r="P25" s="11">
        <f>SUM(F25:L25)</f>
        <v>892.05</v>
      </c>
      <c r="Q25" s="11"/>
    </row>
  </sheetData>
  <conditionalFormatting sqref="N8:N12 N21 N15 N18 N24:N25">
    <cfRule type="expression" priority="1" dxfId="0" stopIfTrue="1">
      <formula>(N8-O8)&gt;=0</formula>
    </cfRule>
  </conditionalFormatting>
  <printOptions/>
  <pageMargins left="0.5905511811023623" right="0.3937007874015748" top="0.984251968503937" bottom="0.984251968503937" header="0.5118110236220472" footer="0.5118110236220472"/>
  <pageSetup fitToHeight="1" fitToWidth="1" horizontalDpi="300" verticalDpi="300" orientation="landscape" paperSize="9" r:id="rId1"/>
  <headerFooter alignWithMargins="0">
    <oddFooter>&amp;LMM/MK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Novak</dc:creator>
  <cp:keywords/>
  <dc:description/>
  <cp:lastModifiedBy>Besitzer_1</cp:lastModifiedBy>
  <cp:lastPrinted>2005-02-20T18:48:16Z</cp:lastPrinted>
  <dcterms:created xsi:type="dcterms:W3CDTF">1999-03-17T14:21:34Z</dcterms:created>
  <dcterms:modified xsi:type="dcterms:W3CDTF">2005-03-06T22:06:49Z</dcterms:modified>
  <cp:category/>
  <cp:version/>
  <cp:contentType/>
  <cp:contentStatus/>
</cp:coreProperties>
</file>