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0" yWindow="3135" windowWidth="16425" windowHeight="5835" activeTab="0"/>
  </bookViews>
  <sheets>
    <sheet name="Junioren EM 2019" sheetId="1" r:id="rId1"/>
  </sheets>
  <definedNames>
    <definedName name="_xlnm.Print_Area" localSheetId="0">'Junioren EM 2019'!$A$1:$L$17</definedName>
  </definedNames>
  <calcPr fullCalcOnLoad="1"/>
</workbook>
</file>

<file path=xl/sharedStrings.xml><?xml version="1.0" encoding="utf-8"?>
<sst xmlns="http://schemas.openxmlformats.org/spreadsheetml/2006/main" count="42" uniqueCount="33">
  <si>
    <t>Rang</t>
  </si>
  <si>
    <t>Kat.</t>
  </si>
  <si>
    <t>Name</t>
  </si>
  <si>
    <t>Verein</t>
  </si>
  <si>
    <t>Einger.</t>
  </si>
  <si>
    <t>Durchschnitt</t>
  </si>
  <si>
    <t>Limite</t>
  </si>
  <si>
    <t>1. Cup</t>
  </si>
  <si>
    <t>2. Cup</t>
  </si>
  <si>
    <t>Sirnach</t>
  </si>
  <si>
    <t>1er JM</t>
  </si>
  <si>
    <t>1er JW</t>
  </si>
  <si>
    <t>4er JW</t>
  </si>
  <si>
    <t>Vormittag</t>
  </si>
  <si>
    <t>Nachmittag</t>
  </si>
  <si>
    <t>Nach Abschluss Liste nach Durchschnitt sortieren</t>
  </si>
  <si>
    <t>Eingabe Systembetreuer</t>
  </si>
  <si>
    <t>4 best of 5</t>
  </si>
  <si>
    <t>Junioren-EM Selektionsrangliste 2019 im Kunstradfahren</t>
  </si>
  <si>
    <t>Hotz Alessa</t>
  </si>
  <si>
    <t>Kunstrad Baar</t>
  </si>
  <si>
    <t>Kunstradfahren Uzwil</t>
  </si>
  <si>
    <t>Schönenberger Lea</t>
  </si>
  <si>
    <t>Hämmerli Julia</t>
  </si>
  <si>
    <t>Freie Radler Stäfa</t>
  </si>
  <si>
    <t>2er</t>
  </si>
  <si>
    <t>Lucca Simona / Tanner Larissa</t>
  </si>
  <si>
    <t>Dürnten/Stäfa</t>
  </si>
  <si>
    <t>Gerber Samuel</t>
  </si>
  <si>
    <t>Radsport Wülflingen</t>
  </si>
  <si>
    <t>4er Kunstrad Baar
Ledergerber Carole / Risi Nadine / Schürmann Flavia / Utiger Yvonne</t>
  </si>
  <si>
    <t>4er Kunstrad Uzwil 1
Haas Stefanie / Schönenberger Tina / Niedermann Selina / Unternährer Valerie</t>
  </si>
  <si>
    <t>Nomination ohne Resultate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</si>
</sst>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0" fillId="35" borderId="0" xfId="0" applyNumberForma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49" fontId="2" fillId="35" borderId="0" xfId="0" applyNumberFormat="1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top"/>
    </xf>
    <xf numFmtId="2" fontId="2" fillId="35" borderId="10" xfId="0" applyNumberFormat="1" applyFont="1" applyFill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2" fontId="0" fillId="0" borderId="0" xfId="0" applyNumberFormat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2" fontId="0" fillId="0" borderId="0" xfId="0" applyNumberFormat="1" applyFont="1" applyAlignment="1">
      <alignment horizontal="right"/>
    </xf>
    <xf numFmtId="0" fontId="0" fillId="36" borderId="0" xfId="0" applyFill="1" applyAlignment="1">
      <alignment vertical="center"/>
    </xf>
    <xf numFmtId="0" fontId="2" fillId="36" borderId="0" xfId="0" applyFont="1" applyFill="1" applyAlignment="1" quotePrefix="1">
      <alignment vertical="center"/>
    </xf>
    <xf numFmtId="0" fontId="0" fillId="0" borderId="10" xfId="0" applyFont="1" applyBorder="1" applyAlignment="1">
      <alignment vertical="top"/>
    </xf>
    <xf numFmtId="49" fontId="2" fillId="36" borderId="0" xfId="0" applyNumberFormat="1" applyFont="1" applyFill="1" applyAlignment="1">
      <alignment horizontal="left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right" vertical="top"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left" indent="3"/>
    </xf>
    <xf numFmtId="2" fontId="6" fillId="0" borderId="0" xfId="0" applyNumberFormat="1" applyFont="1" applyAlignment="1">
      <alignment horizontal="left" indent="3"/>
    </xf>
    <xf numFmtId="2" fontId="2" fillId="0" borderId="0" xfId="0" applyNumberFormat="1" applyFont="1" applyAlignment="1">
      <alignment horizontal="left" indent="3"/>
    </xf>
    <xf numFmtId="2" fontId="0" fillId="0" borderId="0" xfId="0" applyNumberFormat="1" applyFont="1" applyAlignment="1">
      <alignment horizontal="left" indent="3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right" vertical="top"/>
    </xf>
    <xf numFmtId="2" fontId="0" fillId="0" borderId="0" xfId="0" applyNumberFormat="1" applyFont="1" applyAlignment="1">
      <alignment horizontal="left" vertical="top" indent="3"/>
    </xf>
    <xf numFmtId="2" fontId="2" fillId="33" borderId="10" xfId="0" applyNumberFormat="1" applyFont="1" applyFill="1" applyBorder="1" applyAlignment="1">
      <alignment horizontal="righ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57"/>
        </patternFill>
      </fill>
    </dxf>
    <dxf>
      <fill>
        <patternFill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1314450</xdr:colOff>
      <xdr:row>0</xdr:row>
      <xdr:rowOff>1047750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085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"/>
  <sheetViews>
    <sheetView tabSelected="1" zoomScaleSheetLayoutView="100" zoomScalePageLayoutView="0" workbookViewId="0" topLeftCell="A5">
      <selection activeCell="J17" sqref="J17"/>
    </sheetView>
  </sheetViews>
  <sheetFormatPr defaultColWidth="11.421875" defaultRowHeight="12.75"/>
  <cols>
    <col min="1" max="1" width="5.00390625" style="3" customWidth="1"/>
    <col min="2" max="2" width="6.8515625" style="2" customWidth="1"/>
    <col min="3" max="3" width="35.8515625" style="2" customWidth="1"/>
    <col min="4" max="4" width="18.00390625" style="2" customWidth="1"/>
    <col min="5" max="5" width="7.421875" style="4" customWidth="1"/>
    <col min="6" max="10" width="8.57421875" style="2" customWidth="1"/>
    <col min="11" max="11" width="11.8515625" style="2" customWidth="1"/>
    <col min="12" max="12" width="5.421875" style="5" customWidth="1"/>
    <col min="13" max="13" width="7.7109375" style="0" hidden="1" customWidth="1"/>
    <col min="14" max="16" width="11.421875" style="0" hidden="1" customWidth="1"/>
    <col min="17" max="17" width="0" style="0" hidden="1" customWidth="1"/>
    <col min="18" max="18" width="16.140625" style="52" hidden="1" customWidth="1"/>
  </cols>
  <sheetData>
    <row r="1" ht="83.25" customHeight="1"/>
    <row r="2" spans="1:12" ht="24.75" customHeight="1">
      <c r="A2" s="17"/>
      <c r="B2" s="18" t="s">
        <v>18</v>
      </c>
      <c r="C2" s="19"/>
      <c r="D2" s="19"/>
      <c r="E2" s="20"/>
      <c r="F2" s="19"/>
      <c r="G2" s="19"/>
      <c r="H2" s="19"/>
      <c r="I2" s="19"/>
      <c r="J2" s="19"/>
      <c r="K2" s="19"/>
      <c r="L2" s="21"/>
    </row>
    <row r="3" ht="15" customHeight="1"/>
    <row r="4" ht="15" customHeight="1"/>
    <row r="5" spans="1:18" s="7" customFormat="1" ht="33.75" customHeight="1">
      <c r="A5" s="22" t="s">
        <v>0</v>
      </c>
      <c r="B5" s="23" t="s">
        <v>1</v>
      </c>
      <c r="C5" s="23" t="s">
        <v>2</v>
      </c>
      <c r="D5" s="23" t="s">
        <v>3</v>
      </c>
      <c r="E5" s="22" t="s">
        <v>4</v>
      </c>
      <c r="F5" s="24" t="s">
        <v>7</v>
      </c>
      <c r="G5" s="24" t="s">
        <v>7</v>
      </c>
      <c r="H5" s="24" t="s">
        <v>9</v>
      </c>
      <c r="I5" s="24" t="s">
        <v>8</v>
      </c>
      <c r="J5" s="24" t="s">
        <v>8</v>
      </c>
      <c r="K5" s="9" t="s">
        <v>5</v>
      </c>
      <c r="L5" s="10" t="s">
        <v>6</v>
      </c>
      <c r="R5" s="53"/>
    </row>
    <row r="6" spans="1:18" s="1" customFormat="1" ht="5.25" customHeight="1">
      <c r="A6" s="11"/>
      <c r="B6" s="12"/>
      <c r="C6" s="12"/>
      <c r="D6" s="12"/>
      <c r="E6" s="11"/>
      <c r="F6" s="12"/>
      <c r="G6" s="12"/>
      <c r="H6" s="12"/>
      <c r="I6" s="12"/>
      <c r="J6" s="12"/>
      <c r="K6" s="12"/>
      <c r="L6" s="13"/>
      <c r="R6" s="54"/>
    </row>
    <row r="7" spans="1:12" ht="12.75">
      <c r="A7" s="26"/>
      <c r="B7" s="8"/>
      <c r="C7" s="8"/>
      <c r="D7" s="8"/>
      <c r="E7" s="14"/>
      <c r="F7" s="15"/>
      <c r="G7" s="15"/>
      <c r="H7" s="15"/>
      <c r="I7" s="15"/>
      <c r="J7" s="15"/>
      <c r="K7" s="45" t="s">
        <v>17</v>
      </c>
      <c r="L7" s="16"/>
    </row>
    <row r="8" spans="1:19" s="50" customFormat="1" ht="15" customHeight="1">
      <c r="A8" s="47">
        <v>1</v>
      </c>
      <c r="B8" s="46" t="s">
        <v>11</v>
      </c>
      <c r="C8" s="36" t="s">
        <v>19</v>
      </c>
      <c r="D8" s="36" t="s">
        <v>20</v>
      </c>
      <c r="E8" s="28">
        <v>178.2</v>
      </c>
      <c r="F8" s="28">
        <v>141.74</v>
      </c>
      <c r="G8" s="28">
        <v>155.88</v>
      </c>
      <c r="H8" s="28">
        <v>161.14</v>
      </c>
      <c r="I8" s="28">
        <v>151.34</v>
      </c>
      <c r="J8" s="28">
        <v>158.33</v>
      </c>
      <c r="K8" s="29">
        <f>IF(I8&gt;0,(F8+G8+H8+I8+J8-MIN(F8,G8,H8,I8,J8))/4,IF(H8&gt;0,(F8+G8+H8)/3,IF(G8&gt;0,(F8+G8)/2,K8)))</f>
        <v>156.6725</v>
      </c>
      <c r="L8" s="30">
        <v>90</v>
      </c>
      <c r="M8" s="48">
        <f>SUM(F8:J8)</f>
        <v>768.4300000000001</v>
      </c>
      <c r="N8" s="37"/>
      <c r="O8" s="49"/>
      <c r="P8" s="49"/>
      <c r="Q8" s="51">
        <f>+M8-F8</f>
        <v>626.69</v>
      </c>
      <c r="R8" s="55">
        <f>+Q8/4</f>
        <v>156.6725</v>
      </c>
      <c r="S8" s="51"/>
    </row>
    <row r="9" spans="1:19" s="50" customFormat="1" ht="15" customHeight="1">
      <c r="A9" s="47">
        <v>2</v>
      </c>
      <c r="B9" s="46" t="s">
        <v>11</v>
      </c>
      <c r="C9" s="36" t="s">
        <v>23</v>
      </c>
      <c r="D9" s="36" t="s">
        <v>24</v>
      </c>
      <c r="E9" s="28">
        <v>160.6</v>
      </c>
      <c r="F9" s="28">
        <v>137.29</v>
      </c>
      <c r="G9" s="28">
        <v>135.7</v>
      </c>
      <c r="H9" s="28">
        <v>128.74</v>
      </c>
      <c r="I9" s="28">
        <v>125.79</v>
      </c>
      <c r="J9" s="28">
        <v>136.8</v>
      </c>
      <c r="K9" s="29">
        <f>IF(I9&gt;0,(F9+G9+H9+I9+J9-MIN(F9,G9,H9,I9,J9))/4,IF(H9&gt;0,(F9+G9+H9)/3,IF(G9&gt;0,(F9+G9)/2,K9)))</f>
        <v>134.6325</v>
      </c>
      <c r="L9" s="30">
        <v>90</v>
      </c>
      <c r="M9" s="48">
        <f>SUM(F9:J9)</f>
        <v>664.3199999999999</v>
      </c>
      <c r="Q9" s="51">
        <f>+M9-F9</f>
        <v>527.03</v>
      </c>
      <c r="R9" s="55">
        <f>+Q9/4</f>
        <v>131.7575</v>
      </c>
      <c r="S9" s="51"/>
    </row>
    <row r="10" spans="1:19" s="50" customFormat="1" ht="15" customHeight="1">
      <c r="A10" s="47">
        <v>3</v>
      </c>
      <c r="B10" s="46" t="s">
        <v>11</v>
      </c>
      <c r="C10" s="36" t="s">
        <v>22</v>
      </c>
      <c r="D10" s="36" t="s">
        <v>21</v>
      </c>
      <c r="E10" s="28">
        <v>132.7</v>
      </c>
      <c r="F10" s="28">
        <v>90.55</v>
      </c>
      <c r="G10" s="28">
        <v>105.62</v>
      </c>
      <c r="H10" s="28">
        <v>104.36</v>
      </c>
      <c r="I10" s="28">
        <v>111.55</v>
      </c>
      <c r="J10" s="28">
        <v>116.55</v>
      </c>
      <c r="K10" s="29">
        <f>IF(I10&gt;0,(F10+G10+H10+I10+J10-MIN(F10,G10,H10,I10,J10))/4,IF(H10&gt;0,(F10+G10+H10)/3,IF(G10&gt;0,(F10+G10)/2,K10)))</f>
        <v>109.52</v>
      </c>
      <c r="L10" s="30">
        <v>90</v>
      </c>
      <c r="M10" s="48">
        <f>SUM(F10:J10)</f>
        <v>528.63</v>
      </c>
      <c r="Q10" s="51">
        <f>+M10-H10</f>
        <v>424.27</v>
      </c>
      <c r="R10" s="55">
        <f>+Q10/4</f>
        <v>106.0675</v>
      </c>
      <c r="S10" s="51"/>
    </row>
    <row r="11" spans="1:20" ht="5.25" customHeight="1">
      <c r="A11" s="27"/>
      <c r="B11" s="46"/>
      <c r="C11" s="36"/>
      <c r="D11" s="36"/>
      <c r="E11" s="57"/>
      <c r="F11" s="35"/>
      <c r="G11" s="35"/>
      <c r="H11" s="35"/>
      <c r="I11" s="35"/>
      <c r="J11" s="35"/>
      <c r="K11" s="32"/>
      <c r="L11" s="33"/>
      <c r="M11" s="34"/>
      <c r="Q11" s="51"/>
      <c r="R11" s="55"/>
      <c r="S11" s="51"/>
      <c r="T11" s="50"/>
    </row>
    <row r="12" spans="1:20" ht="15" customHeight="1">
      <c r="A12" s="47">
        <v>1</v>
      </c>
      <c r="B12" s="46" t="s">
        <v>10</v>
      </c>
      <c r="C12" s="36" t="s">
        <v>28</v>
      </c>
      <c r="D12" s="36" t="s">
        <v>29</v>
      </c>
      <c r="E12" s="28">
        <v>82.7</v>
      </c>
      <c r="F12" s="28">
        <v>64.39</v>
      </c>
      <c r="G12" s="28">
        <v>75</v>
      </c>
      <c r="H12" s="28">
        <v>70.98</v>
      </c>
      <c r="I12" s="28">
        <v>76.52</v>
      </c>
      <c r="J12" s="28">
        <v>75.66</v>
      </c>
      <c r="K12" s="29">
        <f>IF(I12&gt;0,(F12+G12+H12+I12+J12-MIN(F12,G12,H12,I12,J12))/4,IF(H12&gt;0,(F12+G12+H12)/3,IF(G12&gt;0,(F12+G12)/2,K12)))</f>
        <v>74.53999999999999</v>
      </c>
      <c r="L12" s="30">
        <v>65</v>
      </c>
      <c r="M12" s="31">
        <f>SUM(F12:J12)</f>
        <v>362.54999999999995</v>
      </c>
      <c r="Q12" s="51"/>
      <c r="S12" s="51"/>
      <c r="T12" s="50"/>
    </row>
    <row r="13" spans="1:20" ht="5.25" customHeight="1">
      <c r="A13" s="27"/>
      <c r="B13" s="46"/>
      <c r="C13" s="36"/>
      <c r="D13" s="36"/>
      <c r="E13" s="28"/>
      <c r="F13" s="28"/>
      <c r="G13" s="28"/>
      <c r="H13" s="28"/>
      <c r="I13" s="28"/>
      <c r="J13" s="28"/>
      <c r="K13" s="32"/>
      <c r="L13" s="33"/>
      <c r="M13" s="34"/>
      <c r="Q13" s="51"/>
      <c r="S13" s="51"/>
      <c r="T13" s="50"/>
    </row>
    <row r="14" spans="1:19" s="50" customFormat="1" ht="15" customHeight="1">
      <c r="A14" s="47">
        <v>1</v>
      </c>
      <c r="B14" s="46" t="s">
        <v>25</v>
      </c>
      <c r="C14" s="36" t="s">
        <v>26</v>
      </c>
      <c r="D14" s="36" t="s">
        <v>27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59">
        <f>IF(I14&gt;0,(F14+G14+H14+I14+J14-MIN(F14,G14,H14,I14,J14))/4,IF(H14&gt;0,(F14+G14+H14)/3,IF(G14&gt;0,(F14+G14)/2,K14)))</f>
        <v>0</v>
      </c>
      <c r="L14" s="30">
        <v>60</v>
      </c>
      <c r="M14" s="48">
        <f>SUM(F14:J14)</f>
        <v>0</v>
      </c>
      <c r="N14" s="37">
        <v>131.58</v>
      </c>
      <c r="O14" s="49">
        <v>0.45</v>
      </c>
      <c r="P14" s="49">
        <v>0.55</v>
      </c>
      <c r="Q14" s="51">
        <f>+M14-J14</f>
        <v>0</v>
      </c>
      <c r="R14" s="55">
        <f>+Q14/4</f>
        <v>0</v>
      </c>
      <c r="S14" s="51" t="s">
        <v>32</v>
      </c>
    </row>
    <row r="15" spans="1:20" ht="6" customHeight="1">
      <c r="A15" s="27"/>
      <c r="B15" s="46"/>
      <c r="C15" s="36"/>
      <c r="D15" s="36"/>
      <c r="E15" s="57"/>
      <c r="F15" s="35"/>
      <c r="G15" s="35"/>
      <c r="H15" s="35"/>
      <c r="I15" s="35"/>
      <c r="J15" s="35"/>
      <c r="K15" s="32"/>
      <c r="L15" s="33"/>
      <c r="M15" s="34"/>
      <c r="S15" s="51"/>
      <c r="T15" s="50"/>
    </row>
    <row r="16" spans="1:21" s="50" customFormat="1" ht="38.25" customHeight="1">
      <c r="A16" s="47">
        <v>1</v>
      </c>
      <c r="B16" s="46" t="s">
        <v>12</v>
      </c>
      <c r="C16" s="56" t="s">
        <v>31</v>
      </c>
      <c r="D16" s="40" t="s">
        <v>21</v>
      </c>
      <c r="E16" s="28">
        <v>214.7</v>
      </c>
      <c r="F16" s="28">
        <v>173.87</v>
      </c>
      <c r="G16" s="28">
        <v>180.76</v>
      </c>
      <c r="H16" s="28">
        <v>164.02</v>
      </c>
      <c r="I16" s="28">
        <v>162.55</v>
      </c>
      <c r="J16" s="28">
        <v>165.24</v>
      </c>
      <c r="K16" s="29">
        <f>IF(I16&gt;0,(F16+G16+H16+I16+J16-MIN(F16,G16,H16,I16,J16))/4,IF(H16&gt;0,(F16+G16+H16)/3,IF(G16&gt;0,(F16+G16)/2,K16)))</f>
        <v>170.97250000000003</v>
      </c>
      <c r="L16" s="30">
        <v>100</v>
      </c>
      <c r="M16" s="48">
        <f>SUM(F16:J16)</f>
        <v>846.44</v>
      </c>
      <c r="N16" s="37">
        <v>171.28</v>
      </c>
      <c r="O16" s="49">
        <v>0.4</v>
      </c>
      <c r="P16" s="49">
        <v>0.6</v>
      </c>
      <c r="Q16" s="48">
        <f>+M16-J16</f>
        <v>681.2</v>
      </c>
      <c r="R16" s="58">
        <f>+Q16/4</f>
        <v>170.3</v>
      </c>
      <c r="S16" s="51"/>
      <c r="U16" s="51"/>
    </row>
    <row r="17" spans="1:21" s="50" customFormat="1" ht="38.25" customHeight="1">
      <c r="A17" s="47">
        <v>2</v>
      </c>
      <c r="B17" s="46" t="s">
        <v>12</v>
      </c>
      <c r="C17" s="56" t="s">
        <v>30</v>
      </c>
      <c r="D17" s="36" t="s">
        <v>20</v>
      </c>
      <c r="E17" s="28">
        <v>207.3</v>
      </c>
      <c r="F17" s="28">
        <v>147.12</v>
      </c>
      <c r="G17" s="28">
        <v>148.15</v>
      </c>
      <c r="H17" s="28">
        <v>171.1</v>
      </c>
      <c r="I17" s="28">
        <v>159.87</v>
      </c>
      <c r="J17" s="28">
        <v>154.75</v>
      </c>
      <c r="K17" s="29">
        <f>IF(I17&gt;0,(F17+G17+H17+I17+J17-MIN(F17,G17,H17,I17,J17))/4,IF(H17&gt;0,(F17+G17+H17)/3,IF(G17&gt;0,(F17+G17)/2,K17)))</f>
        <v>158.4675</v>
      </c>
      <c r="L17" s="30">
        <v>100</v>
      </c>
      <c r="M17" s="48">
        <f>SUM(F17:J17)</f>
        <v>780.99</v>
      </c>
      <c r="N17" s="37">
        <v>171.28</v>
      </c>
      <c r="O17" s="49">
        <v>0.4</v>
      </c>
      <c r="P17" s="49">
        <v>0.6</v>
      </c>
      <c r="Q17" s="48">
        <f>+M17-H17</f>
        <v>609.89</v>
      </c>
      <c r="R17" s="58">
        <f>+Q17/4</f>
        <v>152.4725</v>
      </c>
      <c r="S17" s="51"/>
      <c r="U17" s="51"/>
    </row>
    <row r="19" spans="1:17" ht="12.75" hidden="1">
      <c r="A19" s="41" t="s">
        <v>16</v>
      </c>
      <c r="B19" s="38"/>
      <c r="C19" s="38"/>
      <c r="D19" s="39"/>
      <c r="E19" s="42"/>
      <c r="F19" s="43" t="s">
        <v>13</v>
      </c>
      <c r="G19" s="43" t="s">
        <v>14</v>
      </c>
      <c r="I19" s="43" t="s">
        <v>13</v>
      </c>
      <c r="J19" s="43" t="s">
        <v>14</v>
      </c>
      <c r="K19" s="44" t="s">
        <v>15</v>
      </c>
      <c r="L19" s="42"/>
      <c r="M19" s="42"/>
      <c r="N19" s="42"/>
      <c r="O19" s="42"/>
      <c r="P19" s="42"/>
      <c r="Q19" s="42"/>
    </row>
    <row r="20" spans="8:9" ht="12.75">
      <c r="H20" s="25"/>
      <c r="I20" s="6"/>
    </row>
    <row r="21" spans="8:9" ht="12.75">
      <c r="H21" s="25"/>
      <c r="I21" s="6"/>
    </row>
    <row r="22" spans="8:9" ht="12.75">
      <c r="H22" s="37"/>
      <c r="I22" s="6"/>
    </row>
    <row r="24" spans="8:9" ht="12.75">
      <c r="H24" s="37"/>
      <c r="I24" s="6"/>
    </row>
  </sheetData>
  <sheetProtection/>
  <conditionalFormatting sqref="K12 K16:K17 K8:K10">
    <cfRule type="expression" priority="18" dxfId="0" stopIfTrue="1">
      <formula>(K8-L8)&gt;=0</formula>
    </cfRule>
  </conditionalFormatting>
  <conditionalFormatting sqref="K14">
    <cfRule type="expression" priority="20" dxfId="0" stopIfTrue="1">
      <formula>(K14-L14)&gt;=0</formula>
    </cfRule>
  </conditionalFormatting>
  <printOptions/>
  <pageMargins left="0.5905511811023623" right="0.3937007874015748" top="0.4330708661417323" bottom="0.44" header="0.2755905511811024" footer="0.21"/>
  <pageSetup horizontalDpi="300" verticalDpi="300" orientation="landscape" paperSize="9" scale="90" r:id="rId2"/>
  <headerFooter alignWithMargins="0">
    <oddFooter>&amp;LMK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Eliana Thalmann</cp:lastModifiedBy>
  <cp:lastPrinted>2019-04-14T14:29:55Z</cp:lastPrinted>
  <dcterms:created xsi:type="dcterms:W3CDTF">1999-03-17T14:21:34Z</dcterms:created>
  <dcterms:modified xsi:type="dcterms:W3CDTF">2019-04-14T20:33:26Z</dcterms:modified>
  <cp:category/>
  <cp:version/>
  <cp:contentType/>
  <cp:contentStatus/>
</cp:coreProperties>
</file>